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calcPr fullCalcOnLoad="1"/>
</workbook>
</file>

<file path=xl/sharedStrings.xml><?xml version="1.0" encoding="utf-8"?>
<sst xmlns="http://schemas.openxmlformats.org/spreadsheetml/2006/main" count="619" uniqueCount="424">
  <si>
    <t>Субвенции бюджетам муниципальных образований края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п.2 ст.1 Закона края "О наделении органов местного самоуправления Красноярского края государственными полномочиями в сфере социальной поддержки и социального обслуживания населения"</t>
  </si>
  <si>
    <t>2 02 03024 05 0200 151</t>
  </si>
  <si>
    <t>Субвенции бюджетам муниципальных районов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 наделении органов местного самоуправления муниципальных районов отдельными государственными полномочиями в сфере социальной поддержки и социального обслуживания населения"</t>
  </si>
  <si>
    <t>2 02 03024 05 0400 151</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</si>
  <si>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оплавты жилья и коммунальных услуг, в соответствии с п.2 ст.1 Закона края "О наделении органов местного самоуправления муниципальных районов отдельными государственными полномочиями в сфере социальной поддержки и социального обслуживания населения"</t>
  </si>
  <si>
    <t>2 02 03024 05 0500 151</t>
  </si>
  <si>
    <t xml:space="preserve">Субвенции бюджетам муниципальных районов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военнослужащих, являющимся получателями пенсии по государственному пенсионному обеспечению, в соответствии с п. 5 ст.1 Закона края "О наделении органов местного самоуправления муниципальных районов отдельными государственными полномочиями в сфере социальной поддержки и социального обслуживания населения" </t>
  </si>
  <si>
    <t>2 02 03024 05 0600 151</t>
  </si>
  <si>
    <t>Субвенции  бюджетам муниципальных районов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при исполнении обязанностей военной службы</t>
  </si>
  <si>
    <t xml:space="preserve">Субвенции на ежемесячную денежную выплату </t>
  </si>
  <si>
    <t>Субвенции на оплату расходов по доставке и пересылке ежемесячной денежной выплате</t>
  </si>
  <si>
    <t>Субвенции на предоставление субсидий гражданам для оплаты жилого помещения и коммунальных услуг</t>
  </si>
  <si>
    <t>Субвенции на оплату расходов по доставке субсидий</t>
  </si>
  <si>
    <t>Субвенции на доставку и пересылку ежемесячных денежных выплат</t>
  </si>
  <si>
    <t>Субвенции на оплату расходов по доставке и пересылке субсидий</t>
  </si>
  <si>
    <t>2 02 03024 05 0800 151</t>
  </si>
  <si>
    <t>2 02 03115 05 8000 151</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</si>
  <si>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</si>
  <si>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2 02 03115 05 9000 151</t>
  </si>
  <si>
    <t>Субвенции бюджетам муниципальных образований на возмещение части затрат на уплату процентов по кредитам, полученным гражданами, ведущими личное подсобное хозяйство, в российских кредитных организациях на срок до 2 и до 5 лет</t>
  </si>
  <si>
    <t>2 02 02999 05 6803 151</t>
  </si>
  <si>
    <t>Субсидии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</si>
  <si>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 xml:space="preserve">2 18 00000 00 0000 000 </t>
  </si>
  <si>
    <t>2 18 00000 00 0000 151</t>
  </si>
  <si>
    <t xml:space="preserve">910 </t>
  </si>
  <si>
    <t>2 18 00000 00 0000 180</t>
  </si>
  <si>
    <t>2 18 05000 05 0000 180</t>
  </si>
  <si>
    <t>2 18 05010 05 0000 180</t>
  </si>
  <si>
    <t>Доходы бюджетов муниципальных районов от возврата бюджетами бюджетной системы РФ остатков субсидий, субвенций и иных межбюджетных трансфертов, имеющих целевое назначение, прошлых лет</t>
  </si>
  <si>
    <t>Доходы бюджетов бюджетной системы РФ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</si>
  <si>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</si>
  <si>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муниципальных районов от возврата органицациями остатков субсидий прошлых лет</t>
  </si>
  <si>
    <t>Доходы бюджетов бюджетной системы Российской Федерации от возврата бюджетами бюджетной системы РФ  и организациями остатков субсидий, субвенций ииных межбюджетных трансфертов, имеющих целевое назначение, прошлых лет</t>
  </si>
  <si>
    <t>2 02 02999 05 5802 151</t>
  </si>
  <si>
    <t>Приобретение и установка дорожных знаков на участках автодорог местного значения вблизи детского учреждения (школы), на проезжей части которых возможно появление детей</t>
  </si>
  <si>
    <t>2 02 03026 00 0000 151</t>
  </si>
  <si>
    <t>Субвенции на реализацию Закона края от 24 декабря 2009 года №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 сирот и детей, оставшихся без попечения родителей"</t>
  </si>
  <si>
    <t>2 02 03026 05 0000 151</t>
  </si>
  <si>
    <t>2 02 03026 05 8000 151</t>
  </si>
  <si>
    <t>Обеспечение предоставления жилых помещений детям-сиротам и детям, оставшимся без попечения родителей, лицам из числа по договорам найма специализированных жилых помещений</t>
  </si>
  <si>
    <t>2 02 03026 05 9000 151</t>
  </si>
  <si>
    <t>Обеспечение  жилыми помещениями детей-сирот и детей, оставшихся без попечения родителей, за счет средств краевого бюджета</t>
  </si>
  <si>
    <t>2 02 02999 05 2902 151</t>
  </si>
  <si>
    <t>Субсидия на проведение реконструкции или капитального ремонта зданий общеобразовательных учреждений  Красноярского края, находящихся в аварийном состоянии</t>
  </si>
  <si>
    <t>2 02 02999 05 2903 151</t>
  </si>
  <si>
    <t>Субсидия на проведение ремонтно-строительных работ для переоборудования под санитарные узлы помещений общеобразовательных учреждений Красноярского края с количеством учащихся более 30 человек</t>
  </si>
  <si>
    <t>2 02 02999 05 8402 151</t>
  </si>
  <si>
    <t>Реализация программ модернизации здравоохранения субъектов РФ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Федерального фонда обязательного медицинского страхования</t>
  </si>
  <si>
    <t xml:space="preserve"> Приложение 2</t>
  </si>
  <si>
    <t>2 02 03024 05 8301 151</t>
  </si>
  <si>
    <t>Субвенции на выполнение государственных полномочий по организации проведения мероприятий по отлову, учету, содержанию и иному обращению с безнадзорными домашними животными</t>
  </si>
  <si>
    <t xml:space="preserve">2 02 02999 05 6804 151 </t>
  </si>
  <si>
    <t>Субсидии на развитие и модернизацию улично-дорожной сети городских округов, городских и сельских поселений</t>
  </si>
  <si>
    <t>2 02 02999 05 6806 151</t>
  </si>
  <si>
    <t>Субсидии на реализацию проектов по благоустройству терри торий поселений, городских округов</t>
  </si>
  <si>
    <t xml:space="preserve">2 02 02999 05 4205 151 </t>
  </si>
  <si>
    <t>Субсидии на реконструкции и капитальный ремонт зданий под дошкольные образовательные учреждения, реконструкцию и капитальный ремонт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t>
  </si>
  <si>
    <t xml:space="preserve">2 02 02999 05 8401 151 </t>
  </si>
  <si>
    <t>Субсидии на реализацию программы модернизации здравоохранения субъектов Российской Федерации в части укрепления материально-технической базы медицинских учреждений</t>
  </si>
  <si>
    <t>188</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</si>
  <si>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</si>
  <si>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алкогольной,спиртосодержащей и табачной продукции</t>
  </si>
  <si>
    <t>1 16 43000 01 0000 140</t>
  </si>
  <si>
    <t>Денежные взыскания (штрафы) за нарушение законодательства РФ об административных правонарушениях, предусмотренные ст.20,25 Кодекса РФ об административных правонарушениях</t>
  </si>
  <si>
    <t>2 18 05010 05 0000 151</t>
  </si>
  <si>
    <t xml:space="preserve">                                                                                              </t>
  </si>
  <si>
    <t>к решению районного Совета депутатов "О районном бюджете на 2013 год и плановый период 2014 и 2015 годы" от24.06.2013 № 44-262р</t>
  </si>
  <si>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</si>
  <si>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</si>
  <si>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</si>
  <si>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п.8 ст.1 Закона края "О наделении органов местного самоуправления муниципальных районов  отдельными государственными полномочиями в сфере социальной поддержки и социального обслуживания населения"</t>
  </si>
  <si>
    <t>Субвенции на выплату ежегодного пособия на ребенка школьного возраста</t>
  </si>
  <si>
    <t>Субвенции на ежемесячное пособие семьям, имеющим детей, в которых родители инвалиды</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</si>
  <si>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</si>
  <si>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доставку и пересылку  пособий, компенсаций, доплат семьям, имеющим детей</t>
  </si>
  <si>
    <t>2 02 03024 05 1100 151</t>
  </si>
  <si>
    <t>Субвенции бюджетам муниципальных образований края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t>
  </si>
  <si>
    <t>Субвенции на социальное пособие на погребение</t>
  </si>
  <si>
    <t>Субвенции на доставку и пересылку социального пособия на погребение</t>
  </si>
  <si>
    <t xml:space="preserve">2 02 03024 05 1300 151 </t>
  </si>
  <si>
    <t xml:space="preserve">2 02 03024 05 4701 151 </t>
  </si>
  <si>
    <t>Субвенции на реализацию Закона края от 21 декабря 2010года № 11-5564 "О наделении органов местного самоуправления государственными полномочиями в области архивного дела"</t>
  </si>
  <si>
    <t>2 02 03024 05 1400 151</t>
  </si>
  <si>
    <t>Субвенции на реализацию Закона края от 20 декабря 2007 года № 4-1092 "О наделении органов местного самоуправления муниципальных районов государственными полномочиями по назначению и выплате ежемесячной компенсационной выплаты родителю ( законному представителю-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t>
  </si>
  <si>
    <t xml:space="preserve"> Субвенции на компенсационные  выплаты родителям (законным представителям-опекунам, приемным родителям), совместно проживающим с детьми в возрасте от 1,5 до 3 лет, которым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группах кратковременного пребывания дошкольныхобразовательных учреждений</t>
  </si>
  <si>
    <t>Субвенции бюджетам муниципальных образований края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образовательных учреждений, работающим и проживающим в сельской местности, Красноярского края, в соответствии с п.13 ст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</si>
  <si>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 xml:space="preserve">2 02 03029 05 9000 151 </t>
  </si>
  <si>
    <t>1 09 07033 05 0000 110</t>
  </si>
  <si>
    <t>Субсидии  на компенсацию (возмещение расходов по компенсации) выпадающих доходов организаций жилищно-коммунального комплекса края</t>
  </si>
  <si>
    <t>2 02 03024 05 8800 151</t>
  </si>
  <si>
    <t>2 02 03029 05 0000 151</t>
  </si>
  <si>
    <t>2 02 03024 05 6500 151</t>
  </si>
  <si>
    <t>1 09 07000 00 0000 110</t>
  </si>
  <si>
    <t>1 09 00000 00 0000 110</t>
  </si>
  <si>
    <t>Прочие налоги и сборы (по отмененным местным налогам и сборам)</t>
  </si>
  <si>
    <t xml:space="preserve">Целевые сборы с граждан и предприятий, учреждений, организаций на содердание милиции, на благоустройство территорий, на нужды образования и другие цели, мобилизуемые на территориях муниципальных районов </t>
  </si>
  <si>
    <t>1 09 07053 05 0000 110</t>
  </si>
  <si>
    <t>Прочие местные налоги и сборы, мобилизуемые на территориях муниципальных районов</t>
  </si>
  <si>
    <t>Задолженность и перерасчеты по отмененным налогам, сборам и иным обязательным платежам</t>
  </si>
  <si>
    <t>1 11 05013 10 0000 120</t>
  </si>
  <si>
    <t>1 12 01010 01 0000 120</t>
  </si>
  <si>
    <t>Плата за выбросы загрязняющих веществ в атмосферный воздух стационарными объектами</t>
  </si>
  <si>
    <t>1 12 01020 01 0000 120</t>
  </si>
  <si>
    <t>Плата за выбросы загрязняющих веществ в атмосферный воздух передвижными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</si>
  <si>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</si>
  <si>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</si>
  <si>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</si>
  <si>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</si>
  <si>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1 13 01995 05 0000 130</t>
  </si>
  <si>
    <t>1 05 02010 02 0000 110</t>
  </si>
  <si>
    <t>1 05 02020 02 0000 110</t>
  </si>
  <si>
    <t>1 05 03010 01 0000 110</t>
  </si>
  <si>
    <t>1 05 03020 01 0000 110</t>
  </si>
  <si>
    <t>Единый сельскохозяйственный налог(за налоговые периоды истекшие до 1 января 2011 года)</t>
  </si>
  <si>
    <t>Доходы от продажи квартир, находящихся в собственности муниципальных районов</t>
  </si>
  <si>
    <t>Доходы от продажи земельных участков, находящихся в собственности муниципальных районов</t>
  </si>
  <si>
    <t>1 16 33050 05 0000 140</t>
  </si>
  <si>
    <t>Денежные взыскания (штрафы) за нарушение законодательства РФ о размещении заказов на поставки товаров, выполнение работ, оказание услуг для нужд муниципальных районов</t>
  </si>
  <si>
    <t>Доходы районного бюджета на 2013 год и плановый период 2014-2015 годы</t>
  </si>
  <si>
    <t>Ежемесячные денежные выплаты ветеранам труда края, пенсионерам, родителям и вдовам(вдовцам) военнослужащих,являющимся получателями пенсии по государственному пенсионному обеспечению</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</si>
  <si>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 на 2011-2013 годы"</t>
  </si>
  <si>
    <t>Субвенции на реализацию Закона края от 20 декабря 2005 года №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</si>
  <si>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Субвенции на реализацию Закона края "О наделении органов местного самоуправления муниципальных районов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t>
  </si>
  <si>
    <t>Субвенции на реализацию Закона края  "О наделении органов местного самоуправления муниципальных районов края государственными полномочиями по организации и осуществлению деятельности по опеке и попечительству в отношении несовершеннолетних"</t>
  </si>
  <si>
    <t>Субвенции бюджетам муниципальных образований края на реализацию Закона края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</si>
  <si>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2 02 03029 00 0000 151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</si>
  <si>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</si>
  <si>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Межбюджетные трансферты, передаваемые бюджетам муниципальных районов на комплектование книжных фондов библиотек муниципальных образований</t>
  </si>
  <si>
    <t>Прочие доходы от оказания платных услуг(работ) получателями средств бюджетов муниципальных районов</t>
  </si>
  <si>
    <t>670</t>
  </si>
  <si>
    <t>760</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</si>
  <si>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государственными полномочиями по выплате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t>
  </si>
  <si>
    <t>Субвенции  на компенсацию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t>
  </si>
  <si>
    <t>Субвенции на оплату расходов по доставке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</si>
  <si>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Субвенции на ежемесячное пособие на ребенка</t>
  </si>
  <si>
    <t>Субвенции на оплату расходов по доставке и пересылке ежемесячного пособия на ребенка</t>
  </si>
  <si>
    <t xml:space="preserve">Субвенции на предоставление денежных выплат  педагогическим работникам </t>
  </si>
  <si>
    <t xml:space="preserve">Субвенции на оплату расходов по доставке и пересылке денежных выплат </t>
  </si>
  <si>
    <t xml:space="preserve"> Субвенции на доставку компенсационных  выплат родителям (законным представителям-опекунам, приемным родителям), совместно проживающим с детьми в возрасте от 1,5 до 3 лет, которым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</si>
  <si>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2 02 03024 05 1600 151</t>
  </si>
  <si>
    <t>1 01 02020 01 0000 110</t>
  </si>
  <si>
    <t>2 07 05020 05 0000 180</t>
  </si>
  <si>
    <t>2 02 02999 05 5001 151</t>
  </si>
  <si>
    <t>Субсидии на приобретение и установку противопожарного оборудования</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</si>
  <si>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</si>
  <si>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</si>
  <si>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Поступления от денежных пожертвований, предоставляемых физическими лицами получателям средств бюджетов муниципальных районов</t>
  </si>
  <si>
    <t>2 02 02999 05 5002 151</t>
  </si>
  <si>
    <t>Субсидии на обеспечение первичных мер пожарной безопасности</t>
  </si>
  <si>
    <t>2 02 02999 05 5003 151</t>
  </si>
  <si>
    <t>Субсидии на прокладку минерализованных полос и уход за ними</t>
  </si>
  <si>
    <t>2 02 02999 05 9106 151</t>
  </si>
  <si>
    <t>Субсидии на содержание автомобильных дорог общего пользования местного значения</t>
  </si>
  <si>
    <t>2 02 02999 05 5501 151</t>
  </si>
  <si>
    <t>Субсидии на долгосрочную целевую программу "О территориальном планировании, градостроительном зонировании и документации по планировке территории Красноярского края" на 2012-2014 годы</t>
  </si>
  <si>
    <t>2 02 02999 05 6201 151</t>
  </si>
  <si>
    <t>Субсидии на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t>
  </si>
  <si>
    <t>2 02 03021 05 8000 151</t>
  </si>
  <si>
    <t>Субвенции бюджетам муниципальных районов на ежемесячное денежное вознаграждение за классное руководство за счет средств федерального бюджета</t>
  </si>
  <si>
    <t>Субвенции бюджетам муниципальных районов на ежемесячное денежное вознаграждение за классное руководство за счет средств краевого бюджета</t>
  </si>
  <si>
    <t>2 02 03020 05 0904 151</t>
  </si>
  <si>
    <t>Субвенции на ежемесячную денежную выплату семьям, состоящим исключительно из неработающих инвалидов с детства, признанных до 1 января 2010 года имеющими ограничение способности к трудовой деятельности 111,11 степени, до очередного переосвидетельствования, или 1, 11 группы инвалидности</t>
  </si>
  <si>
    <t>2 02 03024 05 5301 151</t>
  </si>
  <si>
    <t>Субвенции на реализацию Закона края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t>
  </si>
  <si>
    <t>2 02 02999 05 1903 151</t>
  </si>
  <si>
    <t>Субсидии на комплектование фондов муниципальных библиотек края</t>
  </si>
  <si>
    <t>2 19 00000 00 0000 000</t>
  </si>
  <si>
    <t>Возврат остатков субсидий,субвенций и иных межбюджетных трансфертов, имеющих целевое назначение прошлых лет из бюджетов муниципальных районов</t>
  </si>
  <si>
    <t>2 19 05000 05 0000 151</t>
  </si>
  <si>
    <t xml:space="preserve">Возврат остатков субсидий,субвенций и иных межбюджетных трансфертов, имеющих целевое назначение прошлых лет </t>
  </si>
  <si>
    <t>Субвенции бюджетам муниципальных районов на обеспечение мер социальной поддержки для лиц, награжденным знаком "Почетный донор СССР","Почетный донор России"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</si>
  <si>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учредившие адвокатские кабинеты и других лиц, занимающихся частной практикой в соответствии со статьей 227 НК РФ</t>
  </si>
  <si>
    <t>Налог на доходы физических лиц с доходов, полученных физическими лицами в соответствии со ст.228 НК РФ</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</si>
  <si>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</si>
  <si>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 227.1 НК РФ</t>
  </si>
  <si>
    <t>1 13 02065 05 0000 130</t>
  </si>
  <si>
    <t>1 14 01050 05 0000 410</t>
  </si>
  <si>
    <t>Субвенции на реализацию Закона края "О наделении органов местного самоуправления муниципальных районов края государственными полномочиями по оказанию единовременной адресной материальной помощи на ремонт жилья одиноко проживающим пенсионерам старше 65 лет на 2011-2013годы"</t>
  </si>
  <si>
    <t>Субвенции на материальную помощь</t>
  </si>
  <si>
    <t xml:space="preserve">Субвенции на доставку и пересылку материальной помощи </t>
  </si>
  <si>
    <t>Субвенции на расходы, связанные с обеспечением бесплатного проезда детей и сопровождающих их лиц до места нахождения детских оздоровительных лагерей и обратно</t>
  </si>
  <si>
    <t xml:space="preserve">                                                                                                                       </t>
  </si>
  <si>
    <t>Субвенции бюджетам муниципальных образований  края на финансирование расходов, связанных с предоставлением мер социальной поддержки инвалидам, в соответствии с п.7 ст.1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t>
  </si>
  <si>
    <t>2 02 03024 05 0901 151</t>
  </si>
  <si>
    <t>Субвенции на компенсационные выплаты родителям (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</si>
  <si>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Субвенции на компенсацию расходов на  приобретение специальных учебных пособий и литературы инвалидам(в том числе детям-инвалидам), получающим воспитание и обучение в дошкольных, общеобразовательных учреждениях, а также профессиональное образование, профессиональную подготовку в учреждениях начального, среднего и высшего профессионального образования</t>
  </si>
  <si>
    <t xml:space="preserve">Субвенции на расходы по доставке и пересылке компенсационных и ежемесячных денежных выплат </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</si>
  <si>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</si>
  <si>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2 02 01001 05 0000 151</t>
  </si>
  <si>
    <t>1 01 02010 01 0000 110</t>
  </si>
  <si>
    <t>Налог на доходы физических лиц с доходов, источником которых является налоговый агент, за исключением которых исчисление и уплата налога осуществляется в соответствии со ст.227, 227.1 и 228 Налогового кодекса Российской Федерации</t>
  </si>
  <si>
    <t>Субвенции на компенсацию расходов на оплату проезда в пределах РФ на междугородном транспорте к месту проведения обследования, медико-социальной экспертизы, реабилитации и обратно инвалидам ( в том числе детям-инвалидам)  сопровождающим их лицам</t>
  </si>
  <si>
    <t>Субвенции на ежемесячные денежные выплаты родителям ( законным представителям ) детей-инвалидов, осуществляющим их воспитание и обучение на дому</t>
  </si>
  <si>
    <t>ъ</t>
  </si>
  <si>
    <t>Наименование</t>
  </si>
  <si>
    <t>Код бюджетной классификации</t>
  </si>
  <si>
    <t>№</t>
  </si>
  <si>
    <t>1 00 00000 00 0000 000</t>
  </si>
  <si>
    <t>Доходы</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</si>
  <si>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</si>
  <si>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</si>
  <si>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</si>
  <si>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</si>
  <si>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</si>
  <si>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</si>
  <si>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</si>
  <si>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</si>
  <si>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</si>
  <si>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</si>
  <si>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</si>
  <si>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</si>
  <si>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</si>
  <si>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</si>
  <si>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</si>
  <si>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РФ)</t>
  </si>
  <si>
    <t>1 14 06013 10 0000 430</t>
  </si>
  <si>
    <t>1 11 00000 00 0000 000</t>
  </si>
  <si>
    <t>Доходы от использования имущества, находящегося в государственной и муниципальной собственности</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</si>
  <si>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</si>
  <si>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</si>
  <si>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1 12 00000 00 0000 000</t>
  </si>
  <si>
    <t>Платежи при  пользовании природными ресурсами</t>
  </si>
  <si>
    <t>Единый налог на вмененный доход для отдельных видов деятельности (за налоговые периоды, истекшие до 1 января 2011 года)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</si>
  <si>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а также средства от продажи права на заключение договоров аренды указанных земельных участков</t>
  </si>
  <si>
    <t>1 14 00000 00 0000 000</t>
  </si>
  <si>
    <t>Доходы от продажи материальных и нематериальных активов</t>
  </si>
  <si>
    <t>1 16 00000 00 0000 000</t>
  </si>
  <si>
    <t>Штрафы, санкции, возмещение ущерба</t>
  </si>
  <si>
    <t>1 16 25060 01 0000 140</t>
  </si>
  <si>
    <t>1 16 90050 05 0000 140</t>
  </si>
  <si>
    <t>Прочие поступления от денежных взысканий (штрафов) и иных сумм в возмещение ущерба, зачисляемые в местные бюджеты</t>
  </si>
  <si>
    <t>Безвозмездные поступления</t>
  </si>
  <si>
    <t>2 02 02000 00 0000 151</t>
  </si>
  <si>
    <t>ВСЕГО:</t>
  </si>
  <si>
    <t>1 01 01000 00 0000 110</t>
  </si>
  <si>
    <t>Налог на прибыль организаций</t>
  </si>
  <si>
    <t>1 01 01012 02 0000 110</t>
  </si>
  <si>
    <t xml:space="preserve">Налог на прибыль организаций, зачисляемый в бюджеты субъектов Российской Федерации </t>
  </si>
  <si>
    <t>1 13 00000 00 0000 000</t>
  </si>
  <si>
    <t>Доходы от оказания платных услуг и компенсации затрат государства</t>
  </si>
  <si>
    <t>2 07 05000 05 0000 180</t>
  </si>
  <si>
    <t xml:space="preserve">             </t>
  </si>
  <si>
    <t>2 02 01003 05 0000 151</t>
  </si>
  <si>
    <t>Субсидии бюджетам субъектов РФ и муниципальных образований (межбюджетные субсидии)</t>
  </si>
  <si>
    <t>2 02 03000 00 0000 151</t>
  </si>
  <si>
    <t>Субвенции бюджетам субъектов РФ и муниципальных образований</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</si>
  <si>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</si>
  <si>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</si>
  <si>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2 02 01001 00 0000 000</t>
  </si>
  <si>
    <t>2 02 00000 00 0000 000</t>
  </si>
  <si>
    <t>2 00 00000 00 0000 000</t>
  </si>
  <si>
    <t>2 02 01000 00 0000 151</t>
  </si>
  <si>
    <t>Дотации на выравнивание  бюджетной обеспеченности</t>
  </si>
  <si>
    <t>2 02 04000 00 0000 151</t>
  </si>
  <si>
    <t>Иные межбюджетные трансферты</t>
  </si>
  <si>
    <t>Адм</t>
  </si>
  <si>
    <t xml:space="preserve">2 02 03015 05 0000 151 </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</si>
  <si>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</si>
  <si>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2 02 03001 05 0000 151</t>
  </si>
  <si>
    <t>Субвенции бюджетам муниципальных районов на оплату жилищно-коммунальных услуг отдельным категориям граждан</t>
  </si>
  <si>
    <t>Субвенции бюджетам муниципальных районов на выплату ежемесячного пособия на ребенка</t>
  </si>
  <si>
    <t>Субвенции бюджетам муниципальных районов на ежемесячное денежное вознаграждение за классное руководство</t>
  </si>
  <si>
    <t>Субвенции бюджетам муниципальных образований на предоставление гражданам субсидий на оплату жилого помещения и коммунальных услуг</t>
  </si>
  <si>
    <t>2 02 03024 05 0000 151</t>
  </si>
  <si>
    <t>Субвенции бюджетам муниципальных районов на выполнение передаваемых полномочий субъектов Российской Федерации</t>
  </si>
  <si>
    <t>2 02 03001 00 0000 151</t>
  </si>
  <si>
    <t>Субвенции бюджетам на оплату жилищно-коммунальных услуг отдельным категориям граждан</t>
  </si>
  <si>
    <t>2 02 03009 00 0000 151</t>
  </si>
  <si>
    <t>Субвенции бюджетам муниципальных образований на выплату ежемесячного пособия на ребенка</t>
  </si>
  <si>
    <t>2 02 03024 00 0000 151</t>
  </si>
  <si>
    <t>Субвенции местным бюджетам на выполнение передаваемых полномочий субъектов Российской Федерации</t>
  </si>
  <si>
    <t>2 02 03015 00 0000 151</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</si>
  <si>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</si>
  <si>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</si>
  <si>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2 02 03022 00 0000 151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</si>
  <si>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</si>
  <si>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</si>
  <si>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</si>
  <si>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2 02 01003 00 0000 151</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</si>
  <si>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</si>
  <si>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</si>
  <si>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</si>
  <si>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</si>
  <si>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</si>
  <si>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</si>
  <si>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</si>
  <si>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</si>
  <si>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Субвенции на реализациюЗакона края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t>
  </si>
  <si>
    <t>Дотации бюджетам муниципальных районов на поддержку мер по обеспечению сбалансированности бюджетов</t>
  </si>
  <si>
    <t>1 01 02030 01 0000 110</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</si>
  <si>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</si>
  <si>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взыскания(штрафы) за нарушение земельного законодательства</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</si>
  <si>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</si>
  <si>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</si>
  <si>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2 02 03012 05 0000 151</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</si>
  <si>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</si>
  <si>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</si>
  <si>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</si>
  <si>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</si>
  <si>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</si>
  <si>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</si>
  <si>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</si>
  <si>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2 02 03004 00 0000 151</t>
  </si>
  <si>
    <t>2 02 02999 00 0000 151</t>
  </si>
  <si>
    <t>2 02 03012 00 0000 151</t>
  </si>
  <si>
    <t>2 02 02999 05 0000 151</t>
  </si>
  <si>
    <t xml:space="preserve">Прочие субсидии </t>
  </si>
  <si>
    <t>Субвенции бюджетам муниципальных районов на предоставление гражданам субсидий на оплату жилого помещения и коммунальных услуг</t>
  </si>
  <si>
    <t>2 02 03 024 05 0300 151</t>
  </si>
  <si>
    <t>2 02 03024 05 0700 151</t>
  </si>
  <si>
    <t>2 02 03024 05 0900 151</t>
  </si>
  <si>
    <t xml:space="preserve">2 02 03024 05 1201 151 </t>
  </si>
  <si>
    <t>2 02 03009 05 6500 151</t>
  </si>
  <si>
    <t>2 02 04999  00 0000 151</t>
  </si>
  <si>
    <t>2 02 03024 05 2601 151</t>
  </si>
  <si>
    <t>2 02 03024 05 2701 151</t>
  </si>
  <si>
    <t>2 02 03024 05 3101 151</t>
  </si>
  <si>
    <t>2 02 03024 05 3201 151</t>
  </si>
  <si>
    <t>2 02 03024 05 3301 151</t>
  </si>
  <si>
    <t>2 02 03024 05 4101 151</t>
  </si>
  <si>
    <t>2 02 03024 05 4301 151</t>
  </si>
  <si>
    <t xml:space="preserve">2 02 03024 05 4401 151 </t>
  </si>
  <si>
    <t>2 02 03024 05 4801 151</t>
  </si>
  <si>
    <t>2 02 03024 05 4901 151</t>
  </si>
  <si>
    <t>2 02 01001 05 0101 151</t>
  </si>
  <si>
    <t>2 02 02999 05 5801 151</t>
  </si>
  <si>
    <t>2 02 03024 05 3401 151</t>
  </si>
  <si>
    <t>000</t>
  </si>
  <si>
    <t>2 02 03021 05 0000 151</t>
  </si>
  <si>
    <t>2 02 03021 00 0000 151</t>
  </si>
  <si>
    <t>2 02 03021 05 9000 151</t>
  </si>
  <si>
    <t>2 02 03022 05 0000 151</t>
  </si>
  <si>
    <t>2 02 04999  05 0000 151</t>
  </si>
  <si>
    <t>Прочие межбюджетные трансферты, передаваемые бюджетам муниципальных районов</t>
  </si>
  <si>
    <t>Субвенции бюджетам  на обеспечение мер социальной поддержки для лиц, награжденных знаком «Почетный донор СССР», «Почетный донор России»</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</si>
  <si>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</si>
  <si>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</si>
  <si>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</si>
  <si>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муниципальных районам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</si>
  <si>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</si>
  <si>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</si>
  <si>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Сумма тыс.руб. 2013год</t>
  </si>
  <si>
    <t>Дотации бюджетам  на поддержку мер по обеспечению сбалансированности бюджетов</t>
  </si>
  <si>
    <t>Дотации на выравнивание бюджетной обеспеченности  муниципальных районов из регионального фонда финансовой поддержки</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</si>
  <si>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</si>
  <si>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</si>
  <si>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2 02 02999 05 7001 151</t>
  </si>
  <si>
    <t>Субсидии на организацию двухразового питания в лагерях с дневным пребыванием детей, в том числе оплата стоимости набора продуктов питания или готовых блюд и их транспортировка</t>
  </si>
  <si>
    <t>2 02 02999 05 5701 151</t>
  </si>
  <si>
    <t>Субсидии на организацию и проведение акарицидных обработок мест массового отдыха населения</t>
  </si>
  <si>
    <t>2 02 04025 05 0000 151</t>
  </si>
  <si>
    <t>2 02 04025 00 0000 151</t>
  </si>
  <si>
    <t>2 02 03022 05 6001 151</t>
  </si>
  <si>
    <t>2 02 03022 05 6002 151</t>
  </si>
  <si>
    <t>2 02 03029 05 9001 151</t>
  </si>
  <si>
    <t>2 02 03029 05 9002 151</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</si>
  <si>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</si>
  <si>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</si>
  <si>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</si>
  <si>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</si>
  <si>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2 02 03024 05 0201 151</t>
  </si>
  <si>
    <t>Субвенции на ежемесячную денежную выплату реабилитированным лицам и лицам, признанным пострадавшими от политических репрессий</t>
  </si>
  <si>
    <t>Предоставление субсидий в качестве помощи для оплаты жилья и коммунальных услуг отдельным категориям граждан</t>
  </si>
  <si>
    <t>2 02 03024 05 0401 151</t>
  </si>
  <si>
    <t>2 02 03024 05 0402 151</t>
  </si>
  <si>
    <t>2 02 03024 05 0501 151</t>
  </si>
  <si>
    <t>Ежемесячные денежные выплаты ветеранам труда и труженикам тыла</t>
  </si>
  <si>
    <t>2 02 03024 05 0502 151</t>
  </si>
  <si>
    <t>2 02 03024 05 0503 151</t>
  </si>
  <si>
    <t>2 02 03024 05 0601 151</t>
  </si>
  <si>
    <t>2 02 03024 05 0602 151</t>
  </si>
  <si>
    <t>2 02 03024 05 0801 151</t>
  </si>
  <si>
    <t>2 02 03024 05 0802 151</t>
  </si>
  <si>
    <t>2 02 03024 05 0803 151</t>
  </si>
  <si>
    <t>2 02 03024 05 0804 151</t>
  </si>
  <si>
    <t>2 02 03024 05 0805 151</t>
  </si>
  <si>
    <t>2 02 03024 05 0806 151</t>
  </si>
  <si>
    <t>2 02 03024 05 0902 151</t>
  </si>
  <si>
    <t>2 02 03024 05 0903 151</t>
  </si>
  <si>
    <t>2 02 03024 05 0904 151</t>
  </si>
  <si>
    <t>2 02 03024 05 0905 151</t>
  </si>
  <si>
    <t>2 02 03024 05 0907 151</t>
  </si>
  <si>
    <t>2 02 03024 05 1101 151</t>
  </si>
  <si>
    <t>2 02 03024 05 1103 151</t>
  </si>
  <si>
    <t>Субвенции на реализацию полномочий по содержанию учреждений социального обслуживания населения по Закону края "О социальном обслуживании населения"</t>
  </si>
  <si>
    <t>2 02 03024 05 1301 151</t>
  </si>
  <si>
    <t>Предоставление единовременной адресной материальной помощи обратившимся гражданам, находящимся в трудной жизненной ситуации</t>
  </si>
  <si>
    <t>2 02 03024 05 1302 151</t>
  </si>
  <si>
    <t>Предоставление единовременной адресной материальной помощи обратившимся одиноко проживающим гражданам пожилого возраста, а также семьям граждан пожилого возраста, в составе которых отсутствуют трудоспособные граждане, на ремонт жилого помещения</t>
  </si>
  <si>
    <t>2 02 03024 05 1303 151</t>
  </si>
  <si>
    <t>Предоставление единовременной адресной материальной помощи отдельным категориям граждан на ремонт печного отопления и электропроводки</t>
  </si>
  <si>
    <t>2 02 03024 05 1304 151</t>
  </si>
  <si>
    <t>Доставка и пересылка единовременной адресной материальной помощи</t>
  </si>
  <si>
    <t>2 02 03024 05 1402 151</t>
  </si>
  <si>
    <t>2 02 03024 05 1601 151</t>
  </si>
  <si>
    <t>2 02 03024 05 1602 151</t>
  </si>
  <si>
    <t>Осуществление государственных полномочий по обеспечению детей первого и второго года жизни специальными молочными продуктами детского питания</t>
  </si>
  <si>
    <t>Осуществление государственных полномочий по организации круглосуточного приема,содержания,выхаживания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в иных учреждениях здравоохранения</t>
  </si>
  <si>
    <t>Финансовое обеспечение государственных гарантий прав граждан на получение общедоступного и бесплатного начального общего, основного общего, среднего(полного) общего образования в общеобразовательных учреждениях края, в том числе негосударственных образовательных учреждениях, прошедших государственную аккредитацию и реализующих основные общеобразовательные программы, в размере, необходимом для реализации основных общеобразовательных программ, в соответствии с подпунктом 6.1 статьи 29 Закона РФ от 10 июля 1992года № 3266-1"Об образовании"</t>
  </si>
  <si>
    <t>Реализация государственных полномочий по обеспечению содержания в муниципальных дошкольных образовательных учреждениях (группах) детей без взимания родительской платы</t>
  </si>
  <si>
    <t>2 02 03024 05 1401 151</t>
  </si>
  <si>
    <t>Субвенции на реализацию государственных полномочий по расчету и предоставлению дотаций поселениям, входящим в состав муниципального района края</t>
  </si>
  <si>
    <t>Прочие субсидии бюджетам муниципальных районов</t>
  </si>
  <si>
    <t>Субвенции на осуществление государственных полномочий по созданию и обеспечению деятельности комиссий по делам несовершеннолетних и защите их прав</t>
  </si>
  <si>
    <t>Субвенции на выполнение государственных полномочий по созданию и обеспечению деятельности административных комиссий</t>
  </si>
  <si>
    <t>2 02 03024 05 6501 151</t>
  </si>
  <si>
    <t>2 02 03024 05 6502 151</t>
  </si>
  <si>
    <t>2 02 03024 05 8801 151</t>
  </si>
  <si>
    <t>2 02 03024 05 0202 151</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</si>
  <si>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</si>
  <si>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</si>
  <si>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</si>
  <si>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</si>
  <si>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</si>
  <si>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2 02 03024 05 8802 151</t>
  </si>
  <si>
    <t>2 02 03024 05 8900 151</t>
  </si>
  <si>
    <t>Распределение субвенций бюджетам муниципальных обрахований края на финансирование расходов, связанных с предоставлением дополнительных мер социальной поддержки беременным женщинам в соответствии с п.17 ст.1 Закона края от 9 декабря 2010г № 11-5397</t>
  </si>
  <si>
    <t>Субвенции на предоставление дополнительных мер социальной поддержки беременным женщинам</t>
  </si>
  <si>
    <t>Субвенции на доставку и пересылку компенсационных выплат</t>
  </si>
  <si>
    <t>2 02 03024 05 8901 151</t>
  </si>
  <si>
    <t>2 02 03024 05 8902 151</t>
  </si>
  <si>
    <t>2 02 02999 05 5800 151</t>
  </si>
  <si>
    <t>Субсидии бюджетам муниципальных образований края на реализацию решений, связанных с установлением предельных индексов изменения размера платы граждан за коммунальные услуги</t>
  </si>
  <si>
    <t>2 02 03022 05 6000 151</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</si>
</sst>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s>
  <fonts count="27">
    <font>
      <sz val="10"/>
      <name val="Arial"/>
      <family val="0"/>
    </font>
    <font>
      <b/>
      <sz val="12"/>
      <name val="Times New Roman"/>
      <family val="1"/>
    </font>
    <font>
      <u val="single"/>
      <sz val="10"/>
      <color indexed="12"/>
      <name val="Arial"/>
      <family val="0"/>
    </font>
    <font>
      <u val="single"/>
      <sz val="10"/>
      <color indexed="36"/>
      <name val="Arial"/>
      <family val="0"/>
    </font>
    <font>
      <sz val="12"/>
      <name val="Times New Roman"/>
      <family val="1"/>
    </font>
    <font>
      <sz val="12"/>
      <name val="Arial"/>
      <family val="0"/>
    </font>
    <font>
      <b/>
      <i/>
      <sz val="12"/>
      <name val="Times New Roman"/>
      <family val="1"/>
    </font>
    <font>
      <i/>
      <sz val="12"/>
      <name val="Times New Roman"/>
      <family val="1"/>
    </font>
    <font>
      <sz val="11"/>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3"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4" borderId="0" applyNumberFormat="0" applyBorder="0" applyAlignment="0" applyProtection="0"/>
  </cellStyleXfs>
  <cellXfs count="86">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24"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2" fontId="4" fillId="0" borderId="11" xfId="0" applyNumberFormat="1" applyFont="1" applyFill="1" applyBorder="1" applyAlignment="1" applyProtection="1">
      <alignment wrapText="1"/>
      <protection locked="0"/>
    </xf>
    <xf numFmtId="2" fontId="4" fillId="0" borderId="12" xfId="0" applyNumberFormat="1" applyFont="1" applyFill="1" applyBorder="1" applyAlignment="1" applyProtection="1">
      <alignment horizontal="right"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wrapText="1"/>
      <protection locked="0"/>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0" fontId="7" fillId="0" borderId="12" xfId="0" applyFont="1" applyFill="1" applyBorder="1" applyAlignment="1" applyProtection="1">
      <alignment horizontal="left" wrapText="1"/>
      <protection locked="0"/>
    </xf>
    <xf numFmtId="0" fontId="7" fillId="0" borderId="12" xfId="0" applyFont="1" applyFill="1" applyBorder="1" applyAlignment="1" applyProtection="1">
      <alignment wrapText="1"/>
      <protection locked="0"/>
    </xf>
    <xf numFmtId="2" fontId="4" fillId="0" borderId="12" xfId="0" applyNumberFormat="1" applyFont="1" applyFill="1" applyBorder="1" applyAlignment="1" applyProtection="1">
      <alignment vertical="top"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2" fontId="4" fillId="0" borderId="12" xfId="0" applyNumberFormat="1" applyFont="1" applyFill="1" applyBorder="1" applyAlignment="1" applyProtection="1">
      <alignment wrapText="1"/>
      <protection locked="0"/>
    </xf>
    <xf numFmtId="0" fontId="4" fillId="0" borderId="12" xfId="0" applyFont="1" applyFill="1" applyBorder="1" applyAlignment="1" applyProtection="1">
      <alignment vertical="top" wrapText="1"/>
      <protection locked="0"/>
    </xf>
    <xf numFmtId="2" fontId="7"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justify" wrapText="1"/>
      <protection locked="0"/>
    </xf>
    <xf numFmtId="2" fontId="7" fillId="0" borderId="12" xfId="0" applyNumberFormat="1" applyFont="1" applyFill="1" applyBorder="1" applyAlignment="1" applyProtection="1">
      <alignment/>
      <protection/>
    </xf>
    <xf numFmtId="2" fontId="7"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center" wrapText="1"/>
      <protection locked="0"/>
    </xf>
    <xf numFmtId="2" fontId="6" fillId="0" borderId="12" xfId="0" applyNumberFormat="1" applyFont="1" applyFill="1" applyBorder="1" applyAlignment="1" applyProtection="1">
      <alignment wrapText="1"/>
      <protection/>
    </xf>
    <xf numFmtId="0" fontId="7" fillId="0" borderId="12" xfId="0" applyFont="1" applyFill="1" applyBorder="1" applyAlignment="1" applyProtection="1">
      <alignment horizontal="center" wrapText="1"/>
      <protection locked="0"/>
    </xf>
    <xf numFmtId="49" fontId="7" fillId="0" borderId="12" xfId="0" applyNumberFormat="1" applyFont="1" applyFill="1" applyBorder="1" applyAlignment="1" applyProtection="1">
      <alignment horizontal="center" wrapText="1"/>
      <protection locked="0"/>
    </xf>
    <xf numFmtId="0" fontId="4" fillId="0" borderId="0" xfId="0" applyFont="1" applyFill="1" applyAlignment="1" applyProtection="1">
      <alignment wrapText="1"/>
      <protection locked="0"/>
    </xf>
    <xf numFmtId="49" fontId="4" fillId="0" borderId="12" xfId="43" applyNumberFormat="1" applyFont="1" applyFill="1" applyBorder="1" applyAlignment="1" applyProtection="1">
      <alignment horizontal="center" wrapText="1"/>
      <protection locked="0"/>
    </xf>
    <xf numFmtId="49" fontId="4" fillId="0" borderId="12" xfId="60" applyNumberFormat="1" applyFont="1" applyFill="1" applyBorder="1" applyAlignment="1" applyProtection="1">
      <alignment horizontal="center" wrapText="1"/>
      <protection locked="0"/>
    </xf>
    <xf numFmtId="49" fontId="4" fillId="0" borderId="12" xfId="60" applyNumberFormat="1" applyFont="1" applyFill="1" applyBorder="1" applyAlignment="1">
      <alignment horizontal="center" wrapText="1"/>
    </xf>
    <xf numFmtId="0" fontId="4" fillId="0" borderId="12" xfId="0" applyFont="1" applyFill="1" applyBorder="1" applyAlignment="1">
      <alignment horizontal="left" wrapText="1"/>
    </xf>
    <xf numFmtId="0" fontId="4" fillId="0" borderId="12" xfId="0" applyFont="1" applyFill="1" applyBorder="1" applyAlignment="1">
      <alignment wrapText="1"/>
    </xf>
    <xf numFmtId="49" fontId="4" fillId="0" borderId="12" xfId="0" applyNumberFormat="1" applyFont="1" applyFill="1" applyBorder="1" applyAlignment="1">
      <alignment horizontal="center" wrapText="1"/>
    </xf>
    <xf numFmtId="2" fontId="4" fillId="0" borderId="12" xfId="0" applyNumberFormat="1" applyFont="1" applyFill="1" applyBorder="1" applyAlignment="1" applyProtection="1">
      <alignment horizontal="right" wrapText="1"/>
      <protection/>
    </xf>
    <xf numFmtId="0" fontId="4" fillId="0" borderId="12" xfId="0" applyFont="1" applyFill="1" applyBorder="1" applyAlignment="1">
      <alignment vertical="top" wrapText="1"/>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2" fontId="6" fillId="0" borderId="12" xfId="0" applyNumberFormat="1" applyFont="1" applyFill="1" applyBorder="1" applyAlignment="1" applyProtection="1">
      <alignment horizontal="right" wrapText="1"/>
      <protection/>
    </xf>
    <xf numFmtId="2" fontId="6" fillId="0" borderId="12" xfId="0" applyNumberFormat="1" applyFont="1" applyFill="1" applyBorder="1" applyAlignment="1" applyProtection="1">
      <alignment horizontal="right" wrapText="1"/>
      <protection/>
    </xf>
    <xf numFmtId="0" fontId="1" fillId="0" borderId="12" xfId="0" applyFont="1" applyFill="1" applyBorder="1" applyAlignment="1" applyProtection="1">
      <alignment horizontal="left" wrapText="1"/>
      <protection locked="0"/>
    </xf>
    <xf numFmtId="0" fontId="1" fillId="0" borderId="12" xfId="0" applyFont="1" applyFill="1" applyBorder="1" applyAlignment="1" applyProtection="1">
      <alignment wrapText="1"/>
      <protection locked="0"/>
    </xf>
    <xf numFmtId="2" fontId="1"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left" wrapText="1"/>
      <protection locked="0"/>
    </xf>
    <xf numFmtId="0" fontId="4" fillId="0" borderId="12" xfId="0" applyNumberFormat="1" applyFont="1" applyFill="1" applyBorder="1" applyAlignment="1" applyProtection="1">
      <alignment vertical="top"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1" xfId="0" applyFont="1" applyFill="1" applyBorder="1" applyAlignment="1">
      <alignment horizontal="center" vertical="top" wrapText="1"/>
    </xf>
    <xf numFmtId="0" fontId="4" fillId="0" borderId="0" xfId="0" applyFont="1" applyFill="1" applyBorder="1" applyAlignment="1">
      <alignment/>
    </xf>
    <xf numFmtId="49" fontId="4" fillId="0" borderId="14" xfId="0" applyNumberFormat="1" applyFont="1" applyFill="1" applyBorder="1" applyAlignment="1" applyProtection="1">
      <alignment horizontal="center" wrapText="1"/>
      <protection locked="0"/>
    </xf>
    <xf numFmtId="0" fontId="4" fillId="24" borderId="12" xfId="0" applyFont="1" applyFill="1" applyBorder="1" applyAlignment="1" applyProtection="1">
      <alignment horizontal="left" wrapText="1"/>
      <protection locked="0"/>
    </xf>
    <xf numFmtId="0" fontId="4" fillId="24" borderId="12" xfId="0" applyFont="1" applyFill="1" applyBorder="1" applyAlignment="1" applyProtection="1">
      <alignment wrapText="1"/>
      <protection locked="0"/>
    </xf>
    <xf numFmtId="2" fontId="4" fillId="24" borderId="12" xfId="0" applyNumberFormat="1" applyFont="1" applyFill="1" applyBorder="1" applyAlignment="1" applyProtection="1">
      <alignment horizontal="right" wrapText="1"/>
      <protection/>
    </xf>
    <xf numFmtId="2" fontId="4" fillId="24" borderId="12" xfId="0" applyNumberFormat="1" applyFont="1" applyFill="1" applyBorder="1" applyAlignment="1" applyProtection="1">
      <alignment horizontal="right" wrapText="1"/>
      <protection locked="0"/>
    </xf>
    <xf numFmtId="2" fontId="4" fillId="25" borderId="12" xfId="0" applyNumberFormat="1" applyFont="1" applyFill="1" applyBorder="1" applyAlignment="1" applyProtection="1">
      <alignment wrapText="1"/>
      <protection/>
    </xf>
    <xf numFmtId="2" fontId="7" fillId="25" borderId="12" xfId="0" applyNumberFormat="1" applyFont="1" applyFill="1" applyBorder="1" applyAlignment="1" applyProtection="1">
      <alignment wrapText="1"/>
      <protection/>
    </xf>
    <xf numFmtId="2" fontId="4" fillId="25" borderId="12" xfId="0" applyNumberFormat="1" applyFont="1" applyFill="1" applyBorder="1" applyAlignment="1" applyProtection="1">
      <alignment horizontal="right" wrapText="1"/>
      <protection locked="0"/>
    </xf>
    <xf numFmtId="0" fontId="4" fillId="0" borderId="0" xfId="0" applyFont="1" applyAlignment="1">
      <alignment wrapText="1"/>
    </xf>
    <xf numFmtId="0" fontId="4" fillId="25" borderId="12" xfId="0" applyFont="1" applyFill="1" applyBorder="1" applyAlignment="1" applyProtection="1">
      <alignment horizontal="left" wrapText="1"/>
      <protection locked="0"/>
    </xf>
    <xf numFmtId="0" fontId="4" fillId="25" borderId="12" xfId="0" applyFont="1" applyFill="1" applyBorder="1" applyAlignment="1" applyProtection="1">
      <alignment wrapText="1"/>
      <protection locked="0"/>
    </xf>
    <xf numFmtId="0" fontId="4" fillId="0" borderId="11" xfId="0" applyFont="1" applyBorder="1" applyAlignment="1">
      <alignment wrapText="1"/>
    </xf>
    <xf numFmtId="0" fontId="4" fillId="0" borderId="12" xfId="0" applyFont="1" applyBorder="1" applyAlignment="1">
      <alignment vertical="top" wrapText="1"/>
    </xf>
    <xf numFmtId="0" fontId="4" fillId="0" borderId="12" xfId="0" applyFont="1" applyBorder="1" applyAlignment="1">
      <alignment horizontal="justify" vertical="top" wrapText="1"/>
    </xf>
    <xf numFmtId="2" fontId="4" fillId="0" borderId="12" xfId="0" applyNumberFormat="1" applyFont="1" applyBorder="1" applyAlignment="1">
      <alignment/>
    </xf>
    <xf numFmtId="0" fontId="4" fillId="0" borderId="12" xfId="0" applyFont="1" applyBorder="1" applyAlignment="1">
      <alignment wrapText="1"/>
    </xf>
    <xf numFmtId="0" fontId="4" fillId="0" borderId="13" xfId="0" applyFont="1" applyFill="1" applyBorder="1" applyAlignment="1" applyProtection="1">
      <alignment wrapText="1"/>
      <protection locked="0"/>
    </xf>
    <xf numFmtId="2" fontId="4" fillId="0" borderId="13" xfId="0" applyNumberFormat="1" applyFont="1" applyFill="1" applyBorder="1" applyAlignment="1" applyProtection="1">
      <alignment wrapText="1"/>
      <protection/>
    </xf>
    <xf numFmtId="0" fontId="4" fillId="0" borderId="13"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9" fillId="0" borderId="0" xfId="0" applyFont="1" applyFill="1" applyAlignment="1" applyProtection="1">
      <alignment horizontal="center"/>
      <protection locked="0"/>
    </xf>
    <xf numFmtId="0" fontId="8" fillId="0" borderId="0" xfId="0" applyFont="1" applyFill="1" applyAlignment="1" applyProtection="1">
      <alignment horizontal="left" vertical="top"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30"/>
  <sheetViews>
    <sheetView tabSelected="1" zoomScaleSheetLayoutView="75" zoomScalePageLayoutView="0" workbookViewId="0" topLeftCell="A1">
      <selection activeCell="A4" sqref="A4:G4"/>
    </sheetView>
  </sheetViews>
  <sheetFormatPr defaultColWidth="9.140625" defaultRowHeight="12.75"/>
  <cols>
    <col min="1" max="1" width="4.7109375" style="1" customWidth="1"/>
    <col min="2" max="2" width="5.140625" style="1" customWidth="1"/>
    <col min="3" max="3" width="24.7109375" style="1" customWidth="1"/>
    <col min="4" max="4" width="65.140625" style="1" customWidth="1"/>
    <col min="5" max="5" width="23.421875" style="1" customWidth="1"/>
    <col min="6" max="6" width="0.13671875" style="1" customWidth="1"/>
    <col min="7" max="7" width="14.7109375" style="1" hidden="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4"/>
      <c r="B1" s="14"/>
      <c r="C1" s="16" t="s">
        <v>181</v>
      </c>
      <c r="D1" s="16"/>
      <c r="E1" s="16" t="s">
        <v>48</v>
      </c>
      <c r="F1" s="16"/>
      <c r="G1" s="16"/>
    </row>
    <row r="2" spans="1:7" ht="34.5" customHeight="1">
      <c r="A2" s="14"/>
      <c r="B2" s="14"/>
      <c r="C2" s="15"/>
      <c r="D2" s="85" t="s">
        <v>66</v>
      </c>
      <c r="E2" s="85"/>
      <c r="F2" s="85"/>
      <c r="G2" s="85"/>
    </row>
    <row r="3" spans="1:7" ht="15.75">
      <c r="A3" s="14"/>
      <c r="B3" s="14"/>
      <c r="C3" s="16"/>
      <c r="D3" s="84" t="s">
        <v>65</v>
      </c>
      <c r="E3" s="84"/>
      <c r="F3" s="84"/>
      <c r="G3" s="84"/>
    </row>
    <row r="4" spans="1:7" ht="23.25" customHeight="1">
      <c r="A4" s="82" t="s">
        <v>118</v>
      </c>
      <c r="B4" s="82"/>
      <c r="C4" s="83"/>
      <c r="D4" s="83"/>
      <c r="E4" s="83"/>
      <c r="F4" s="83"/>
      <c r="G4" s="83"/>
    </row>
    <row r="5" spans="1:24" ht="49.5" customHeight="1">
      <c r="A5" s="81" t="s">
        <v>196</v>
      </c>
      <c r="B5" s="81" t="s">
        <v>255</v>
      </c>
      <c r="C5" s="80" t="s">
        <v>195</v>
      </c>
      <c r="D5" s="80" t="s">
        <v>194</v>
      </c>
      <c r="E5" s="17" t="s">
        <v>341</v>
      </c>
      <c r="F5" s="17"/>
      <c r="G5" s="17"/>
      <c r="V5" s="2"/>
      <c r="X5" s="2"/>
    </row>
    <row r="6" spans="1:7" ht="23.25" customHeight="1">
      <c r="A6" s="18">
        <v>1</v>
      </c>
      <c r="B6" s="62" t="s">
        <v>327</v>
      </c>
      <c r="C6" s="19" t="s">
        <v>197</v>
      </c>
      <c r="D6" s="20" t="s">
        <v>198</v>
      </c>
      <c r="E6" s="36">
        <f>E7+E15+E22+E25+E29+E32+E36+E39+E44</f>
        <v>49956.00000000001</v>
      </c>
      <c r="F6" s="36"/>
      <c r="G6" s="36"/>
    </row>
    <row r="7" spans="1:7" ht="24" customHeight="1">
      <c r="A7" s="18">
        <v>2</v>
      </c>
      <c r="B7" s="18">
        <v>182</v>
      </c>
      <c r="C7" s="21" t="s">
        <v>199</v>
      </c>
      <c r="D7" s="22" t="s">
        <v>200</v>
      </c>
      <c r="E7" s="31">
        <f>E8+E10</f>
        <v>43517.200000000004</v>
      </c>
      <c r="F7" s="31"/>
      <c r="G7" s="31"/>
    </row>
    <row r="8" spans="1:22" ht="22.5" customHeight="1">
      <c r="A8" s="18">
        <v>3</v>
      </c>
      <c r="B8" s="18">
        <v>182</v>
      </c>
      <c r="C8" s="21" t="s">
        <v>234</v>
      </c>
      <c r="D8" s="13" t="s">
        <v>235</v>
      </c>
      <c r="E8" s="24">
        <f>E9</f>
        <v>19.4</v>
      </c>
      <c r="F8" s="24"/>
      <c r="G8" s="24"/>
      <c r="V8" s="2"/>
    </row>
    <row r="9" spans="1:23" ht="29.25" customHeight="1">
      <c r="A9" s="18">
        <v>4</v>
      </c>
      <c r="B9" s="18">
        <v>182</v>
      </c>
      <c r="C9" s="12" t="s">
        <v>236</v>
      </c>
      <c r="D9" s="32" t="s">
        <v>237</v>
      </c>
      <c r="E9" s="29">
        <v>19.4</v>
      </c>
      <c r="F9" s="29"/>
      <c r="G9" s="29"/>
      <c r="U9" s="9"/>
      <c r="W9" s="9"/>
    </row>
    <row r="10" spans="1:21" ht="20.25" customHeight="1">
      <c r="A10" s="18">
        <v>5</v>
      </c>
      <c r="B10" s="18">
        <v>182</v>
      </c>
      <c r="C10" s="12" t="s">
        <v>201</v>
      </c>
      <c r="D10" s="13" t="s">
        <v>202</v>
      </c>
      <c r="E10" s="24">
        <f>E11+E12+E13+E14</f>
        <v>43497.8</v>
      </c>
      <c r="F10" s="24"/>
      <c r="G10" s="24"/>
      <c r="U10" s="2"/>
    </row>
    <row r="11" spans="1:7" ht="62.25" customHeight="1">
      <c r="A11" s="18">
        <v>6</v>
      </c>
      <c r="B11" s="18">
        <v>182</v>
      </c>
      <c r="C11" s="12" t="s">
        <v>189</v>
      </c>
      <c r="D11" s="13" t="s">
        <v>190</v>
      </c>
      <c r="E11" s="24">
        <v>43087.4</v>
      </c>
      <c r="F11" s="24"/>
      <c r="G11" s="24"/>
    </row>
    <row r="12" spans="1:7" ht="108.75" customHeight="1">
      <c r="A12" s="25">
        <v>7</v>
      </c>
      <c r="B12" s="26">
        <v>182</v>
      </c>
      <c r="C12" s="27" t="s">
        <v>140</v>
      </c>
      <c r="D12" s="28" t="s">
        <v>171</v>
      </c>
      <c r="E12" s="10">
        <v>41.4</v>
      </c>
      <c r="F12" s="10"/>
      <c r="G12" s="10"/>
    </row>
    <row r="13" spans="1:19" ht="28.5" customHeight="1">
      <c r="A13" s="25">
        <v>8</v>
      </c>
      <c r="B13" s="25">
        <v>182</v>
      </c>
      <c r="C13" s="12" t="s">
        <v>289</v>
      </c>
      <c r="D13" s="13" t="s">
        <v>172</v>
      </c>
      <c r="E13" s="29">
        <v>126</v>
      </c>
      <c r="F13" s="29"/>
      <c r="G13" s="29"/>
      <c r="S13" s="1" t="s">
        <v>241</v>
      </c>
    </row>
    <row r="14" spans="1:7" ht="77.25" customHeight="1">
      <c r="A14" s="25">
        <v>9</v>
      </c>
      <c r="B14" s="25">
        <v>182</v>
      </c>
      <c r="C14" s="12" t="s">
        <v>173</v>
      </c>
      <c r="D14" s="30" t="s">
        <v>174</v>
      </c>
      <c r="E14" s="29">
        <v>243</v>
      </c>
      <c r="F14" s="29"/>
      <c r="G14" s="29"/>
    </row>
    <row r="15" spans="1:7" ht="21" customHeight="1">
      <c r="A15" s="25">
        <v>10</v>
      </c>
      <c r="B15" s="25">
        <v>182</v>
      </c>
      <c r="C15" s="21" t="s">
        <v>203</v>
      </c>
      <c r="D15" s="22" t="s">
        <v>204</v>
      </c>
      <c r="E15" s="31">
        <f>E16+E19</f>
        <v>2375</v>
      </c>
      <c r="F15" s="31"/>
      <c r="G15" s="31"/>
    </row>
    <row r="16" spans="1:7" ht="31.5">
      <c r="A16" s="25">
        <v>11</v>
      </c>
      <c r="B16" s="25">
        <v>182</v>
      </c>
      <c r="C16" s="12" t="s">
        <v>205</v>
      </c>
      <c r="D16" s="13" t="s">
        <v>206</v>
      </c>
      <c r="E16" s="29">
        <f>E17+E18</f>
        <v>2200</v>
      </c>
      <c r="F16" s="29"/>
      <c r="G16" s="29"/>
    </row>
    <row r="17" spans="1:7" ht="31.5">
      <c r="A17" s="25">
        <v>12</v>
      </c>
      <c r="B17" s="25">
        <v>182</v>
      </c>
      <c r="C17" s="12" t="s">
        <v>109</v>
      </c>
      <c r="D17" s="13" t="s">
        <v>206</v>
      </c>
      <c r="E17" s="29">
        <v>2175</v>
      </c>
      <c r="F17" s="29"/>
      <c r="G17" s="29"/>
    </row>
    <row r="18" spans="1:7" ht="45" customHeight="1">
      <c r="A18" s="25">
        <v>13</v>
      </c>
      <c r="B18" s="25">
        <v>182</v>
      </c>
      <c r="C18" s="12" t="s">
        <v>110</v>
      </c>
      <c r="D18" s="13" t="s">
        <v>222</v>
      </c>
      <c r="E18" s="29">
        <v>25</v>
      </c>
      <c r="F18" s="29"/>
      <c r="G18" s="29"/>
    </row>
    <row r="19" spans="1:7" ht="20.25" customHeight="1">
      <c r="A19" s="25">
        <v>14</v>
      </c>
      <c r="B19" s="25">
        <v>182</v>
      </c>
      <c r="C19" s="12" t="s">
        <v>207</v>
      </c>
      <c r="D19" s="13" t="s">
        <v>208</v>
      </c>
      <c r="E19" s="29">
        <f>E20+E21</f>
        <v>175</v>
      </c>
      <c r="F19" s="29"/>
      <c r="G19" s="29"/>
    </row>
    <row r="20" spans="1:7" ht="20.25" customHeight="1">
      <c r="A20" s="25">
        <v>15</v>
      </c>
      <c r="B20" s="25">
        <v>182</v>
      </c>
      <c r="C20" s="12" t="s">
        <v>111</v>
      </c>
      <c r="D20" s="13" t="s">
        <v>208</v>
      </c>
      <c r="E20" s="29">
        <v>172.6</v>
      </c>
      <c r="F20" s="29"/>
      <c r="G20" s="29"/>
    </row>
    <row r="21" spans="1:7" ht="29.25" customHeight="1">
      <c r="A21" s="25">
        <v>16</v>
      </c>
      <c r="B21" s="25">
        <v>182</v>
      </c>
      <c r="C21" s="12" t="s">
        <v>112</v>
      </c>
      <c r="D21" s="13" t="s">
        <v>113</v>
      </c>
      <c r="E21" s="29">
        <v>2.4</v>
      </c>
      <c r="F21" s="29"/>
      <c r="G21" s="29"/>
    </row>
    <row r="22" spans="1:7" ht="18.75" customHeight="1">
      <c r="A22" s="25">
        <v>17</v>
      </c>
      <c r="B22" s="25">
        <v>182</v>
      </c>
      <c r="C22" s="21" t="s">
        <v>209</v>
      </c>
      <c r="D22" s="22" t="s">
        <v>210</v>
      </c>
      <c r="E22" s="31">
        <f>E23</f>
        <v>350</v>
      </c>
      <c r="F22" s="31"/>
      <c r="G22" s="31"/>
    </row>
    <row r="23" spans="1:7" ht="31.5" customHeight="1">
      <c r="A23" s="25">
        <v>18</v>
      </c>
      <c r="B23" s="25">
        <v>182</v>
      </c>
      <c r="C23" s="12" t="s">
        <v>211</v>
      </c>
      <c r="D23" s="13" t="s">
        <v>212</v>
      </c>
      <c r="E23" s="24">
        <f>E24</f>
        <v>350</v>
      </c>
      <c r="F23" s="24"/>
      <c r="G23" s="24"/>
    </row>
    <row r="24" spans="1:7" ht="61.5" customHeight="1">
      <c r="A24" s="25">
        <v>19</v>
      </c>
      <c r="B24" s="25">
        <v>182</v>
      </c>
      <c r="C24" s="12" t="s">
        <v>213</v>
      </c>
      <c r="D24" s="13" t="s">
        <v>214</v>
      </c>
      <c r="E24" s="29">
        <v>350</v>
      </c>
      <c r="F24" s="29"/>
      <c r="G24" s="29"/>
    </row>
    <row r="25" spans="1:7" ht="31.5" customHeight="1">
      <c r="A25" s="25">
        <v>20</v>
      </c>
      <c r="B25" s="25">
        <v>182</v>
      </c>
      <c r="C25" s="12" t="s">
        <v>93</v>
      </c>
      <c r="D25" s="13" t="s">
        <v>98</v>
      </c>
      <c r="E25" s="29">
        <f>E26</f>
        <v>5.8</v>
      </c>
      <c r="F25" s="29"/>
      <c r="G25" s="29"/>
    </row>
    <row r="26" spans="1:7" ht="32.25" customHeight="1">
      <c r="A26" s="25">
        <v>21</v>
      </c>
      <c r="B26" s="25">
        <v>182</v>
      </c>
      <c r="C26" s="12" t="s">
        <v>92</v>
      </c>
      <c r="D26" s="13" t="s">
        <v>94</v>
      </c>
      <c r="E26" s="29">
        <f>E27+E28</f>
        <v>5.8</v>
      </c>
      <c r="F26" s="29"/>
      <c r="G26" s="29"/>
    </row>
    <row r="27" spans="1:7" ht="60.75" customHeight="1">
      <c r="A27" s="25">
        <v>22</v>
      </c>
      <c r="B27" s="25">
        <v>182</v>
      </c>
      <c r="C27" s="12" t="s">
        <v>87</v>
      </c>
      <c r="D27" s="13" t="s">
        <v>95</v>
      </c>
      <c r="E27" s="29">
        <v>0.2</v>
      </c>
      <c r="F27" s="29"/>
      <c r="G27" s="29"/>
    </row>
    <row r="28" spans="1:7" ht="28.5" customHeight="1">
      <c r="A28" s="25">
        <v>23</v>
      </c>
      <c r="B28" s="25">
        <v>182</v>
      </c>
      <c r="C28" s="12" t="s">
        <v>96</v>
      </c>
      <c r="D28" s="13" t="s">
        <v>97</v>
      </c>
      <c r="E28" s="29">
        <v>5.6</v>
      </c>
      <c r="F28" s="29"/>
      <c r="G28" s="29"/>
    </row>
    <row r="29" spans="1:7" ht="27.75" customHeight="1">
      <c r="A29" s="25">
        <v>24</v>
      </c>
      <c r="B29" s="25">
        <v>670</v>
      </c>
      <c r="C29" s="21" t="s">
        <v>216</v>
      </c>
      <c r="D29" s="22" t="s">
        <v>217</v>
      </c>
      <c r="E29" s="31">
        <f>E30+E31</f>
        <v>1237</v>
      </c>
      <c r="F29" s="31"/>
      <c r="G29" s="31"/>
    </row>
    <row r="30" spans="1:7" ht="76.5" customHeight="1">
      <c r="A30" s="25">
        <v>25</v>
      </c>
      <c r="B30" s="25">
        <v>670</v>
      </c>
      <c r="C30" s="12" t="s">
        <v>99</v>
      </c>
      <c r="D30" s="32" t="s">
        <v>223</v>
      </c>
      <c r="E30" s="29">
        <v>237</v>
      </c>
      <c r="F30" s="29"/>
      <c r="G30" s="29"/>
    </row>
    <row r="31" spans="1:7" ht="59.25" customHeight="1">
      <c r="A31" s="25">
        <v>26</v>
      </c>
      <c r="B31" s="25">
        <v>670</v>
      </c>
      <c r="C31" s="12" t="s">
        <v>218</v>
      </c>
      <c r="D31" s="13" t="s">
        <v>219</v>
      </c>
      <c r="E31" s="29">
        <v>1000</v>
      </c>
      <c r="F31" s="29"/>
      <c r="G31" s="29"/>
    </row>
    <row r="32" spans="1:7" ht="18.75" customHeight="1">
      <c r="A32" s="25">
        <v>27</v>
      </c>
      <c r="B32" s="35" t="s">
        <v>409</v>
      </c>
      <c r="C32" s="21" t="s">
        <v>220</v>
      </c>
      <c r="D32" s="22" t="s">
        <v>221</v>
      </c>
      <c r="E32" s="33">
        <f>E33+E34+E35</f>
        <v>77</v>
      </c>
      <c r="F32" s="33"/>
      <c r="G32" s="33"/>
    </row>
    <row r="33" spans="1:7" ht="29.25" customHeight="1">
      <c r="A33" s="25">
        <v>28</v>
      </c>
      <c r="B33" s="35" t="s">
        <v>409</v>
      </c>
      <c r="C33" s="12" t="s">
        <v>100</v>
      </c>
      <c r="D33" s="13" t="s">
        <v>101</v>
      </c>
      <c r="E33" s="29">
        <v>2</v>
      </c>
      <c r="F33" s="29"/>
      <c r="G33" s="29"/>
    </row>
    <row r="34" spans="1:7" ht="28.5" customHeight="1">
      <c r="A34" s="25">
        <v>29</v>
      </c>
      <c r="B34" s="35" t="s">
        <v>409</v>
      </c>
      <c r="C34" s="12" t="s">
        <v>102</v>
      </c>
      <c r="D34" s="13" t="s">
        <v>103</v>
      </c>
      <c r="E34" s="29">
        <v>1</v>
      </c>
      <c r="F34" s="29"/>
      <c r="G34" s="29"/>
    </row>
    <row r="35" spans="1:7" ht="20.25" customHeight="1">
      <c r="A35" s="25">
        <v>30</v>
      </c>
      <c r="B35" s="35" t="s">
        <v>409</v>
      </c>
      <c r="C35" s="12" t="s">
        <v>104</v>
      </c>
      <c r="D35" s="13" t="s">
        <v>105</v>
      </c>
      <c r="E35" s="29">
        <v>74</v>
      </c>
      <c r="F35" s="29"/>
      <c r="G35" s="29"/>
    </row>
    <row r="36" spans="1:7" ht="28.5" customHeight="1">
      <c r="A36" s="25">
        <v>31</v>
      </c>
      <c r="B36" s="41" t="s">
        <v>327</v>
      </c>
      <c r="C36" s="21" t="s">
        <v>238</v>
      </c>
      <c r="D36" s="22" t="s">
        <v>239</v>
      </c>
      <c r="E36" s="24">
        <f>E37+E38</f>
        <v>848</v>
      </c>
      <c r="F36" s="24"/>
      <c r="G36" s="24"/>
    </row>
    <row r="37" spans="1:7" ht="34.5" customHeight="1">
      <c r="A37" s="25">
        <v>32</v>
      </c>
      <c r="B37" s="35" t="s">
        <v>130</v>
      </c>
      <c r="C37" s="12" t="s">
        <v>108</v>
      </c>
      <c r="D37" s="13" t="s">
        <v>128</v>
      </c>
      <c r="E37" s="24">
        <v>725</v>
      </c>
      <c r="F37" s="24"/>
      <c r="G37" s="24"/>
    </row>
    <row r="38" spans="1:7" ht="44.25" customHeight="1">
      <c r="A38" s="25">
        <v>33</v>
      </c>
      <c r="B38" s="35" t="s">
        <v>129</v>
      </c>
      <c r="C38" s="12" t="s">
        <v>175</v>
      </c>
      <c r="D38" s="13" t="s">
        <v>67</v>
      </c>
      <c r="E38" s="29">
        <v>123</v>
      </c>
      <c r="F38" s="29"/>
      <c r="G38" s="29"/>
    </row>
    <row r="39" spans="1:7" ht="27.75" customHeight="1">
      <c r="A39" s="25">
        <v>34</v>
      </c>
      <c r="B39" s="25">
        <v>670</v>
      </c>
      <c r="C39" s="21" t="s">
        <v>224</v>
      </c>
      <c r="D39" s="22" t="s">
        <v>225</v>
      </c>
      <c r="E39" s="31">
        <f>E40+E41+E42+E43</f>
        <v>646</v>
      </c>
      <c r="F39" s="31"/>
      <c r="G39" s="31"/>
    </row>
    <row r="40" spans="1:7" ht="27" customHeight="1">
      <c r="A40" s="25">
        <v>35</v>
      </c>
      <c r="B40" s="25">
        <v>670</v>
      </c>
      <c r="C40" s="12" t="s">
        <v>176</v>
      </c>
      <c r="D40" s="13" t="s">
        <v>114</v>
      </c>
      <c r="E40" s="24">
        <v>86</v>
      </c>
      <c r="F40" s="24"/>
      <c r="G40" s="24"/>
    </row>
    <row r="41" spans="1:7" ht="90.75" customHeight="1">
      <c r="A41" s="25">
        <v>36</v>
      </c>
      <c r="B41" s="25">
        <v>670</v>
      </c>
      <c r="C41" s="12" t="s">
        <v>106</v>
      </c>
      <c r="D41" s="13" t="s">
        <v>107</v>
      </c>
      <c r="E41" s="29">
        <v>500</v>
      </c>
      <c r="F41" s="29"/>
      <c r="G41" s="29"/>
    </row>
    <row r="42" spans="1:7" ht="45" customHeight="1">
      <c r="A42" s="25">
        <v>37</v>
      </c>
      <c r="B42" s="25">
        <v>670</v>
      </c>
      <c r="C42" s="12" t="s">
        <v>215</v>
      </c>
      <c r="D42" s="13" t="s">
        <v>290</v>
      </c>
      <c r="E42" s="29">
        <v>40</v>
      </c>
      <c r="F42" s="29"/>
      <c r="G42" s="29"/>
    </row>
    <row r="43" spans="1:7" ht="28.5" customHeight="1">
      <c r="A43" s="25">
        <v>38</v>
      </c>
      <c r="B43" s="25">
        <v>670</v>
      </c>
      <c r="C43" s="12" t="s">
        <v>68</v>
      </c>
      <c r="D43" s="13" t="s">
        <v>115</v>
      </c>
      <c r="E43" s="29">
        <v>20</v>
      </c>
      <c r="F43" s="29"/>
      <c r="G43" s="29"/>
    </row>
    <row r="44" spans="1:7" ht="17.25" customHeight="1">
      <c r="A44" s="25">
        <v>39</v>
      </c>
      <c r="B44" s="35" t="s">
        <v>327</v>
      </c>
      <c r="C44" s="21" t="s">
        <v>226</v>
      </c>
      <c r="D44" s="22" t="s">
        <v>227</v>
      </c>
      <c r="E44" s="34">
        <f>E47+E48+E49+E45+E46</f>
        <v>900</v>
      </c>
      <c r="F44" s="34"/>
      <c r="G44" s="34"/>
    </row>
    <row r="45" spans="1:7" ht="60" customHeight="1">
      <c r="A45" s="25">
        <v>40</v>
      </c>
      <c r="B45" s="35" t="s">
        <v>59</v>
      </c>
      <c r="C45" s="21" t="s">
        <v>60</v>
      </c>
      <c r="D45" s="13" t="s">
        <v>61</v>
      </c>
      <c r="E45" s="34">
        <v>7</v>
      </c>
      <c r="F45" s="34"/>
      <c r="G45" s="34"/>
    </row>
    <row r="46" spans="1:7" ht="46.5" customHeight="1">
      <c r="A46" s="25">
        <v>41</v>
      </c>
      <c r="B46" s="35" t="s">
        <v>59</v>
      </c>
      <c r="C46" s="21" t="s">
        <v>62</v>
      </c>
      <c r="D46" s="13" t="s">
        <v>63</v>
      </c>
      <c r="E46" s="34">
        <v>21</v>
      </c>
      <c r="F46" s="34"/>
      <c r="G46" s="34"/>
    </row>
    <row r="47" spans="1:7" ht="28.5" customHeight="1">
      <c r="A47" s="25">
        <v>42</v>
      </c>
      <c r="B47" s="25">
        <v>321</v>
      </c>
      <c r="C47" s="12" t="s">
        <v>228</v>
      </c>
      <c r="D47" s="13" t="s">
        <v>291</v>
      </c>
      <c r="E47" s="23">
        <v>30</v>
      </c>
      <c r="F47" s="23"/>
      <c r="G47" s="23"/>
    </row>
    <row r="48" spans="1:7" ht="45" customHeight="1">
      <c r="A48" s="25">
        <v>43</v>
      </c>
      <c r="B48" s="25">
        <v>161</v>
      </c>
      <c r="C48" s="12" t="s">
        <v>116</v>
      </c>
      <c r="D48" s="13" t="s">
        <v>117</v>
      </c>
      <c r="E48" s="29">
        <v>10</v>
      </c>
      <c r="F48" s="29"/>
      <c r="G48" s="29"/>
    </row>
    <row r="49" spans="1:7" ht="27.75" customHeight="1">
      <c r="A49" s="25">
        <v>44</v>
      </c>
      <c r="B49" s="35" t="s">
        <v>327</v>
      </c>
      <c r="C49" s="12" t="s">
        <v>229</v>
      </c>
      <c r="D49" s="13" t="s">
        <v>230</v>
      </c>
      <c r="E49" s="29">
        <v>832</v>
      </c>
      <c r="F49" s="29"/>
      <c r="G49" s="29"/>
    </row>
    <row r="50" spans="1:20" ht="19.5" customHeight="1">
      <c r="A50" s="25">
        <v>45</v>
      </c>
      <c r="B50" s="35" t="s">
        <v>340</v>
      </c>
      <c r="C50" s="19" t="s">
        <v>250</v>
      </c>
      <c r="D50" s="20" t="s">
        <v>231</v>
      </c>
      <c r="E50" s="36">
        <f>E51+E221+E215</f>
        <v>328689.67000000004</v>
      </c>
      <c r="F50" s="36"/>
      <c r="G50" s="36"/>
      <c r="H50" s="36">
        <f aca="true" t="shared" si="0" ref="H50:T50">H51</f>
        <v>0</v>
      </c>
      <c r="I50" s="36">
        <f t="shared" si="0"/>
        <v>0</v>
      </c>
      <c r="J50" s="36">
        <f t="shared" si="0"/>
        <v>0</v>
      </c>
      <c r="K50" s="36">
        <f t="shared" si="0"/>
        <v>0</v>
      </c>
      <c r="L50" s="36">
        <f t="shared" si="0"/>
        <v>0</v>
      </c>
      <c r="M50" s="36">
        <f t="shared" si="0"/>
        <v>0</v>
      </c>
      <c r="N50" s="36">
        <f t="shared" si="0"/>
        <v>0</v>
      </c>
      <c r="O50" s="36">
        <f t="shared" si="0"/>
        <v>0</v>
      </c>
      <c r="P50" s="36">
        <f t="shared" si="0"/>
        <v>0</v>
      </c>
      <c r="Q50" s="36">
        <f t="shared" si="0"/>
        <v>0</v>
      </c>
      <c r="R50" s="36">
        <f t="shared" si="0"/>
        <v>0</v>
      </c>
      <c r="S50" s="36">
        <f t="shared" si="0"/>
        <v>0</v>
      </c>
      <c r="T50" s="36">
        <f t="shared" si="0"/>
        <v>0</v>
      </c>
    </row>
    <row r="51" spans="1:7" ht="36" customHeight="1">
      <c r="A51" s="25">
        <v>46</v>
      </c>
      <c r="B51" s="35" t="s">
        <v>340</v>
      </c>
      <c r="C51" s="19" t="s">
        <v>249</v>
      </c>
      <c r="D51" s="20" t="s">
        <v>281</v>
      </c>
      <c r="E51" s="36">
        <f>E52+E58+E85+E195</f>
        <v>327929.00000000006</v>
      </c>
      <c r="F51" s="36"/>
      <c r="G51" s="36"/>
    </row>
    <row r="52" spans="1:7" ht="31.5" customHeight="1">
      <c r="A52" s="25">
        <v>47</v>
      </c>
      <c r="B52" s="35" t="s">
        <v>340</v>
      </c>
      <c r="C52" s="12" t="s">
        <v>251</v>
      </c>
      <c r="D52" s="13" t="s">
        <v>282</v>
      </c>
      <c r="E52" s="68">
        <f>E53+E56</f>
        <v>57100.200000000004</v>
      </c>
      <c r="F52" s="68"/>
      <c r="G52" s="68"/>
    </row>
    <row r="53" spans="1:7" ht="19.5" customHeight="1">
      <c r="A53" s="25">
        <v>48</v>
      </c>
      <c r="B53" s="35" t="s">
        <v>340</v>
      </c>
      <c r="C53" s="78" t="s">
        <v>248</v>
      </c>
      <c r="D53" s="78" t="s">
        <v>252</v>
      </c>
      <c r="E53" s="79">
        <f>E54</f>
        <v>50813.3</v>
      </c>
      <c r="F53" s="79"/>
      <c r="G53" s="79"/>
    </row>
    <row r="54" spans="1:7" ht="31.5" customHeight="1">
      <c r="A54" s="37">
        <v>49</v>
      </c>
      <c r="B54" s="38" t="s">
        <v>340</v>
      </c>
      <c r="C54" s="12" t="s">
        <v>188</v>
      </c>
      <c r="D54" s="75" t="s">
        <v>283</v>
      </c>
      <c r="E54" s="24">
        <f>E55</f>
        <v>50813.3</v>
      </c>
      <c r="F54" s="24"/>
      <c r="G54" s="24"/>
    </row>
    <row r="55" spans="1:7" ht="44.25" customHeight="1">
      <c r="A55" s="25">
        <v>50</v>
      </c>
      <c r="B55" s="35" t="s">
        <v>340</v>
      </c>
      <c r="C55" s="12" t="s">
        <v>324</v>
      </c>
      <c r="D55" s="13" t="s">
        <v>343</v>
      </c>
      <c r="E55" s="29">
        <v>50813.3</v>
      </c>
      <c r="F55" s="29"/>
      <c r="G55" s="29"/>
    </row>
    <row r="56" spans="1:7" ht="30.75" customHeight="1">
      <c r="A56" s="25">
        <v>51</v>
      </c>
      <c r="B56" s="35" t="s">
        <v>340</v>
      </c>
      <c r="C56" s="12" t="s">
        <v>278</v>
      </c>
      <c r="D56" s="39" t="s">
        <v>342</v>
      </c>
      <c r="E56" s="24">
        <f>E57</f>
        <v>6286.9</v>
      </c>
      <c r="F56" s="24"/>
      <c r="G56" s="24"/>
    </row>
    <row r="57" spans="1:19" ht="30.75" customHeight="1">
      <c r="A57" s="25">
        <v>52</v>
      </c>
      <c r="B57" s="40" t="s">
        <v>340</v>
      </c>
      <c r="C57" s="12" t="s">
        <v>242</v>
      </c>
      <c r="D57" s="12" t="s">
        <v>288</v>
      </c>
      <c r="E57" s="29">
        <v>6286.9</v>
      </c>
      <c r="F57" s="29"/>
      <c r="G57" s="29"/>
      <c r="H57" s="1" t="e">
        <f>#REF!+#REF!+#REF!+H211</f>
        <v>#REF!</v>
      </c>
      <c r="S57" s="3" t="e">
        <f>G53+G58+#REF!+#REF!-1942.8</f>
        <v>#REF!</v>
      </c>
    </row>
    <row r="58" spans="1:7" ht="32.25" customHeight="1">
      <c r="A58" s="25">
        <v>53</v>
      </c>
      <c r="B58" s="41" t="s">
        <v>340</v>
      </c>
      <c r="C58" s="12" t="s">
        <v>232</v>
      </c>
      <c r="D58" s="13" t="s">
        <v>243</v>
      </c>
      <c r="E58" s="67">
        <f>E59</f>
        <v>117927.4</v>
      </c>
      <c r="F58" s="67"/>
      <c r="G58" s="67"/>
    </row>
    <row r="59" spans="1:7" ht="19.5" customHeight="1">
      <c r="A59" s="25">
        <v>54</v>
      </c>
      <c r="B59" s="45" t="s">
        <v>340</v>
      </c>
      <c r="C59" s="43" t="s">
        <v>303</v>
      </c>
      <c r="D59" s="44" t="s">
        <v>306</v>
      </c>
      <c r="E59" s="24">
        <f>E60</f>
        <v>117927.4</v>
      </c>
      <c r="F59" s="24"/>
      <c r="G59" s="24"/>
    </row>
    <row r="60" spans="1:20" ht="21" customHeight="1">
      <c r="A60" s="25">
        <v>55</v>
      </c>
      <c r="B60" s="45" t="s">
        <v>340</v>
      </c>
      <c r="C60" s="43" t="s">
        <v>305</v>
      </c>
      <c r="D60" s="32" t="s">
        <v>402</v>
      </c>
      <c r="E60" s="76">
        <f>E61+E65+E66+E67+E68+E69+E73+E77+E78+E83+E84+E74+E72+E62+E63+E82+E64+E75+E76+E81</f>
        <v>117927.4</v>
      </c>
      <c r="F60" s="76"/>
      <c r="G60" s="76"/>
      <c r="H60" s="3">
        <f aca="true" t="shared" si="1" ref="H60:T60">H69+H70+H77+H78</f>
        <v>0</v>
      </c>
      <c r="I60" s="3">
        <f t="shared" si="1"/>
        <v>0</v>
      </c>
      <c r="J60" s="3">
        <f t="shared" si="1"/>
        <v>0</v>
      </c>
      <c r="K60" s="3">
        <f t="shared" si="1"/>
        <v>0</v>
      </c>
      <c r="L60" s="3">
        <f t="shared" si="1"/>
        <v>0</v>
      </c>
      <c r="M60" s="3">
        <f t="shared" si="1"/>
        <v>0</v>
      </c>
      <c r="N60" s="3">
        <f t="shared" si="1"/>
        <v>0</v>
      </c>
      <c r="O60" s="3">
        <f t="shared" si="1"/>
        <v>0</v>
      </c>
      <c r="P60" s="3">
        <f t="shared" si="1"/>
        <v>0</v>
      </c>
      <c r="Q60" s="3">
        <f t="shared" si="1"/>
        <v>0</v>
      </c>
      <c r="R60" s="3">
        <f t="shared" si="1"/>
        <v>0</v>
      </c>
      <c r="S60" s="3">
        <f t="shared" si="1"/>
        <v>0</v>
      </c>
      <c r="T60" s="3">
        <f t="shared" si="1"/>
        <v>0</v>
      </c>
    </row>
    <row r="61" spans="1:20" ht="30" customHeight="1">
      <c r="A61" s="25">
        <v>56</v>
      </c>
      <c r="B61" s="45" t="s">
        <v>340</v>
      </c>
      <c r="C61" s="43" t="s">
        <v>164</v>
      </c>
      <c r="D61" s="32" t="s">
        <v>165</v>
      </c>
      <c r="E61" s="76">
        <v>121.1</v>
      </c>
      <c r="F61" s="76"/>
      <c r="G61" s="76"/>
      <c r="H61" s="3"/>
      <c r="I61" s="3"/>
      <c r="J61" s="3"/>
      <c r="K61" s="3"/>
      <c r="L61" s="3"/>
      <c r="M61" s="3"/>
      <c r="N61" s="3"/>
      <c r="O61" s="3"/>
      <c r="P61" s="3"/>
      <c r="Q61" s="3"/>
      <c r="R61" s="3"/>
      <c r="S61" s="3"/>
      <c r="T61" s="3"/>
    </row>
    <row r="62" spans="1:20" ht="45.75" customHeight="1">
      <c r="A62" s="25">
        <v>57</v>
      </c>
      <c r="B62" s="45" t="s">
        <v>340</v>
      </c>
      <c r="C62" s="43" t="s">
        <v>42</v>
      </c>
      <c r="D62" s="32" t="s">
        <v>43</v>
      </c>
      <c r="E62" s="76">
        <v>24852.8</v>
      </c>
      <c r="F62" s="76"/>
      <c r="G62" s="76"/>
      <c r="H62" s="3"/>
      <c r="I62" s="3"/>
      <c r="J62" s="3"/>
      <c r="K62" s="3"/>
      <c r="L62" s="3"/>
      <c r="M62" s="3"/>
      <c r="N62" s="3"/>
      <c r="O62" s="3"/>
      <c r="P62" s="3"/>
      <c r="Q62" s="3"/>
      <c r="R62" s="3"/>
      <c r="S62" s="3"/>
      <c r="T62" s="3"/>
    </row>
    <row r="63" spans="1:20" ht="60" customHeight="1">
      <c r="A63" s="25">
        <v>58</v>
      </c>
      <c r="B63" s="45" t="s">
        <v>340</v>
      </c>
      <c r="C63" s="43" t="s">
        <v>44</v>
      </c>
      <c r="D63" s="32" t="s">
        <v>45</v>
      </c>
      <c r="E63" s="76">
        <v>1514.2</v>
      </c>
      <c r="F63" s="76"/>
      <c r="G63" s="76"/>
      <c r="H63" s="3"/>
      <c r="I63" s="3"/>
      <c r="J63" s="3"/>
      <c r="K63" s="3"/>
      <c r="L63" s="3"/>
      <c r="M63" s="3"/>
      <c r="N63" s="3"/>
      <c r="O63" s="3"/>
      <c r="P63" s="3"/>
      <c r="Q63" s="3"/>
      <c r="R63" s="3"/>
      <c r="S63" s="3"/>
      <c r="T63" s="3"/>
    </row>
    <row r="64" spans="1:20" ht="90.75" customHeight="1">
      <c r="A64" s="25">
        <v>59</v>
      </c>
      <c r="B64" s="45" t="s">
        <v>340</v>
      </c>
      <c r="C64" s="43" t="s">
        <v>55</v>
      </c>
      <c r="D64" s="32" t="s">
        <v>56</v>
      </c>
      <c r="E64" s="76">
        <v>5728.3</v>
      </c>
      <c r="F64" s="76"/>
      <c r="G64" s="76"/>
      <c r="H64" s="3"/>
      <c r="I64" s="3"/>
      <c r="J64" s="3"/>
      <c r="K64" s="3"/>
      <c r="L64" s="3"/>
      <c r="M64" s="3"/>
      <c r="N64" s="3"/>
      <c r="O64" s="3"/>
      <c r="P64" s="3"/>
      <c r="Q64" s="3"/>
      <c r="R64" s="3"/>
      <c r="S64" s="3"/>
      <c r="T64" s="3"/>
    </row>
    <row r="65" spans="1:20" ht="30" customHeight="1">
      <c r="A65" s="25">
        <v>60</v>
      </c>
      <c r="B65" s="45" t="s">
        <v>340</v>
      </c>
      <c r="C65" s="43" t="s">
        <v>142</v>
      </c>
      <c r="D65" s="32" t="s">
        <v>143</v>
      </c>
      <c r="E65" s="76">
        <f>2020-520</f>
        <v>1500</v>
      </c>
      <c r="F65" s="76"/>
      <c r="G65" s="76"/>
      <c r="H65" s="3"/>
      <c r="I65" s="3"/>
      <c r="J65" s="3"/>
      <c r="K65" s="3"/>
      <c r="L65" s="3"/>
      <c r="M65" s="3"/>
      <c r="N65" s="3"/>
      <c r="O65" s="3"/>
      <c r="P65" s="3"/>
      <c r="Q65" s="3"/>
      <c r="R65" s="3"/>
      <c r="S65" s="3"/>
      <c r="T65" s="3"/>
    </row>
    <row r="66" spans="1:20" ht="30.75" customHeight="1">
      <c r="A66" s="25">
        <v>61</v>
      </c>
      <c r="B66" s="45" t="s">
        <v>340</v>
      </c>
      <c r="C66" s="43" t="s">
        <v>147</v>
      </c>
      <c r="D66" s="32" t="s">
        <v>148</v>
      </c>
      <c r="E66" s="76">
        <v>492.4</v>
      </c>
      <c r="F66" s="76"/>
      <c r="G66" s="76"/>
      <c r="H66" s="3"/>
      <c r="I66" s="3"/>
      <c r="J66" s="3"/>
      <c r="K66" s="3"/>
      <c r="L66" s="3"/>
      <c r="M66" s="3"/>
      <c r="N66" s="3"/>
      <c r="O66" s="3"/>
      <c r="P66" s="3"/>
      <c r="Q66" s="3"/>
      <c r="R66" s="3"/>
      <c r="S66" s="3"/>
      <c r="T66" s="3"/>
    </row>
    <row r="67" spans="1:20" ht="18.75" customHeight="1">
      <c r="A67" s="25">
        <v>62</v>
      </c>
      <c r="B67" s="45" t="s">
        <v>340</v>
      </c>
      <c r="C67" s="43" t="s">
        <v>149</v>
      </c>
      <c r="D67" s="32" t="s">
        <v>150</v>
      </c>
      <c r="E67" s="76">
        <v>65.3</v>
      </c>
      <c r="F67" s="76"/>
      <c r="G67" s="76"/>
      <c r="H67" s="3"/>
      <c r="I67" s="3"/>
      <c r="J67" s="3"/>
      <c r="K67" s="3"/>
      <c r="L67" s="3"/>
      <c r="M67" s="3"/>
      <c r="N67" s="3"/>
      <c r="O67" s="3"/>
      <c r="P67" s="3"/>
      <c r="Q67" s="3"/>
      <c r="R67" s="3"/>
      <c r="S67" s="3"/>
      <c r="T67" s="3"/>
    </row>
    <row r="68" spans="1:20" ht="60" customHeight="1">
      <c r="A68" s="25">
        <v>63</v>
      </c>
      <c r="B68" s="45" t="s">
        <v>340</v>
      </c>
      <c r="C68" s="43" t="s">
        <v>153</v>
      </c>
      <c r="D68" s="32" t="s">
        <v>154</v>
      </c>
      <c r="E68" s="76">
        <v>810</v>
      </c>
      <c r="F68" s="76"/>
      <c r="G68" s="76"/>
      <c r="H68" s="3"/>
      <c r="I68" s="3"/>
      <c r="J68" s="3"/>
      <c r="K68" s="3"/>
      <c r="L68" s="3"/>
      <c r="M68" s="3"/>
      <c r="N68" s="3"/>
      <c r="O68" s="3"/>
      <c r="P68" s="3"/>
      <c r="Q68" s="3"/>
      <c r="R68" s="3"/>
      <c r="S68" s="3"/>
      <c r="T68" s="3"/>
    </row>
    <row r="69" spans="1:7" ht="30" customHeight="1">
      <c r="A69" s="25">
        <v>64</v>
      </c>
      <c r="B69" s="45" t="s">
        <v>340</v>
      </c>
      <c r="C69" s="43" t="s">
        <v>348</v>
      </c>
      <c r="D69" s="32" t="s">
        <v>349</v>
      </c>
      <c r="E69" s="24">
        <v>80</v>
      </c>
      <c r="F69" s="24"/>
      <c r="G69" s="24"/>
    </row>
    <row r="70" spans="1:7" ht="61.5" customHeight="1">
      <c r="A70" s="25">
        <v>65</v>
      </c>
      <c r="B70" s="45" t="s">
        <v>340</v>
      </c>
      <c r="C70" s="43" t="s">
        <v>421</v>
      </c>
      <c r="D70" s="32" t="s">
        <v>422</v>
      </c>
      <c r="E70" s="24">
        <f>E71</f>
        <v>530.5</v>
      </c>
      <c r="F70" s="24"/>
      <c r="G70" s="24"/>
    </row>
    <row r="71" spans="1:7" ht="45" customHeight="1">
      <c r="A71" s="25">
        <v>66</v>
      </c>
      <c r="B71" s="35" t="s">
        <v>340</v>
      </c>
      <c r="C71" s="12" t="s">
        <v>325</v>
      </c>
      <c r="D71" s="32" t="s">
        <v>88</v>
      </c>
      <c r="E71" s="29">
        <v>530.5</v>
      </c>
      <c r="F71" s="29"/>
      <c r="G71" s="29"/>
    </row>
    <row r="72" spans="1:7" ht="47.25" customHeight="1">
      <c r="A72" s="25">
        <v>67</v>
      </c>
      <c r="B72" s="35" t="s">
        <v>340</v>
      </c>
      <c r="C72" s="12" t="s">
        <v>33</v>
      </c>
      <c r="D72" s="32" t="s">
        <v>34</v>
      </c>
      <c r="E72" s="29">
        <v>23.4</v>
      </c>
      <c r="F72" s="29"/>
      <c r="G72" s="29"/>
    </row>
    <row r="73" spans="1:7" ht="66" customHeight="1">
      <c r="A73" s="25">
        <v>68</v>
      </c>
      <c r="B73" s="35" t="s">
        <v>340</v>
      </c>
      <c r="C73" s="12" t="s">
        <v>155</v>
      </c>
      <c r="D73" s="32" t="s">
        <v>156</v>
      </c>
      <c r="E73" s="29">
        <v>583.7</v>
      </c>
      <c r="F73" s="29"/>
      <c r="G73" s="29"/>
    </row>
    <row r="74" spans="1:7" ht="60.75" customHeight="1">
      <c r="A74" s="25">
        <v>69</v>
      </c>
      <c r="B74" s="35" t="s">
        <v>340</v>
      </c>
      <c r="C74" s="12" t="s">
        <v>20</v>
      </c>
      <c r="D74" s="32" t="s">
        <v>21</v>
      </c>
      <c r="E74" s="29">
        <v>30973.9</v>
      </c>
      <c r="F74" s="29"/>
      <c r="G74" s="29"/>
    </row>
    <row r="75" spans="1:7" ht="31.5" customHeight="1">
      <c r="A75" s="25">
        <v>70</v>
      </c>
      <c r="B75" s="35" t="s">
        <v>340</v>
      </c>
      <c r="C75" s="12" t="s">
        <v>51</v>
      </c>
      <c r="D75" s="32" t="s">
        <v>52</v>
      </c>
      <c r="E75" s="29">
        <v>4000</v>
      </c>
      <c r="F75" s="29"/>
      <c r="G75" s="29"/>
    </row>
    <row r="76" spans="1:7" ht="31.5" customHeight="1">
      <c r="A76" s="25">
        <v>71</v>
      </c>
      <c r="B76" s="35" t="s">
        <v>340</v>
      </c>
      <c r="C76" s="12" t="s">
        <v>53</v>
      </c>
      <c r="D76" s="32" t="s">
        <v>54</v>
      </c>
      <c r="E76" s="29">
        <v>273</v>
      </c>
      <c r="F76" s="29"/>
      <c r="G76" s="29"/>
    </row>
    <row r="77" spans="1:7" ht="61.5" customHeight="1">
      <c r="A77" s="25">
        <v>72</v>
      </c>
      <c r="B77" s="35" t="s">
        <v>340</v>
      </c>
      <c r="C77" s="12" t="s">
        <v>346</v>
      </c>
      <c r="D77" s="32" t="s">
        <v>347</v>
      </c>
      <c r="E77" s="29">
        <v>994.1</v>
      </c>
      <c r="F77" s="29"/>
      <c r="G77" s="29"/>
    </row>
    <row r="78" spans="1:7" ht="78.75" customHeight="1">
      <c r="A78" s="25">
        <v>73</v>
      </c>
      <c r="B78" s="35" t="s">
        <v>340</v>
      </c>
      <c r="C78" s="43" t="s">
        <v>344</v>
      </c>
      <c r="D78" s="32" t="s">
        <v>345</v>
      </c>
      <c r="E78" s="29">
        <v>169.7</v>
      </c>
      <c r="F78" s="29"/>
      <c r="G78" s="29"/>
    </row>
    <row r="79" spans="1:7" ht="49.5" customHeight="1" hidden="1">
      <c r="A79" s="25">
        <v>53</v>
      </c>
      <c r="B79" s="35" t="s">
        <v>340</v>
      </c>
      <c r="C79" s="43" t="s">
        <v>297</v>
      </c>
      <c r="D79" s="32" t="s">
        <v>298</v>
      </c>
      <c r="E79" s="29"/>
      <c r="F79" s="29"/>
      <c r="G79" s="29"/>
    </row>
    <row r="80" spans="1:7" ht="126.75" customHeight="1" hidden="1">
      <c r="A80" s="25">
        <v>54</v>
      </c>
      <c r="B80" s="35" t="s">
        <v>340</v>
      </c>
      <c r="C80" s="43" t="s">
        <v>279</v>
      </c>
      <c r="D80" s="32" t="s">
        <v>280</v>
      </c>
      <c r="E80" s="29"/>
      <c r="F80" s="29"/>
      <c r="G80" s="29"/>
    </row>
    <row r="81" spans="1:7" ht="62.25" customHeight="1">
      <c r="A81" s="25">
        <v>74</v>
      </c>
      <c r="B81" s="35" t="s">
        <v>340</v>
      </c>
      <c r="C81" s="43" t="s">
        <v>57</v>
      </c>
      <c r="D81" s="32" t="s">
        <v>58</v>
      </c>
      <c r="E81" s="29">
        <v>94.5</v>
      </c>
      <c r="F81" s="29"/>
      <c r="G81" s="29"/>
    </row>
    <row r="82" spans="1:7" ht="78.75" customHeight="1">
      <c r="A82" s="25">
        <v>75</v>
      </c>
      <c r="B82" s="35" t="s">
        <v>340</v>
      </c>
      <c r="C82" s="43" t="s">
        <v>46</v>
      </c>
      <c r="D82" s="32" t="s">
        <v>47</v>
      </c>
      <c r="E82" s="29">
        <v>101.3</v>
      </c>
      <c r="F82" s="29"/>
      <c r="G82" s="29"/>
    </row>
    <row r="83" spans="1:7" ht="29.25" customHeight="1">
      <c r="A83" s="25">
        <v>76</v>
      </c>
      <c r="B83" s="35" t="s">
        <v>340</v>
      </c>
      <c r="C83" s="43" t="s">
        <v>151</v>
      </c>
      <c r="D83" s="32" t="s">
        <v>152</v>
      </c>
      <c r="E83" s="29">
        <v>1838.7</v>
      </c>
      <c r="F83" s="29"/>
      <c r="G83" s="29"/>
    </row>
    <row r="84" spans="1:7" ht="45" customHeight="1">
      <c r="A84" s="25">
        <v>77</v>
      </c>
      <c r="B84" s="35" t="s">
        <v>340</v>
      </c>
      <c r="C84" s="43" t="s">
        <v>297</v>
      </c>
      <c r="D84" s="32" t="s">
        <v>298</v>
      </c>
      <c r="E84" s="29">
        <v>43711</v>
      </c>
      <c r="F84" s="29"/>
      <c r="G84" s="29"/>
    </row>
    <row r="85" spans="1:7" ht="30.75" customHeight="1">
      <c r="A85" s="25">
        <v>78</v>
      </c>
      <c r="B85" s="35" t="s">
        <v>340</v>
      </c>
      <c r="C85" s="12" t="s">
        <v>244</v>
      </c>
      <c r="D85" s="13" t="s">
        <v>245</v>
      </c>
      <c r="E85" s="24">
        <f>E86+E88+E94+E96+E98+E102+E107+E184+E193+E194+E178</f>
        <v>152388.06000000006</v>
      </c>
      <c r="F85" s="24"/>
      <c r="G85" s="24"/>
    </row>
    <row r="86" spans="1:11" ht="30.75" customHeight="1">
      <c r="A86" s="25">
        <v>79</v>
      </c>
      <c r="B86" s="35" t="s">
        <v>340</v>
      </c>
      <c r="C86" s="12" t="s">
        <v>265</v>
      </c>
      <c r="D86" s="13" t="s">
        <v>266</v>
      </c>
      <c r="E86" s="46">
        <f>E87</f>
        <v>6328.95</v>
      </c>
      <c r="F86" s="46"/>
      <c r="G86" s="46"/>
      <c r="I86" s="4"/>
      <c r="J86" s="5"/>
      <c r="K86" s="4"/>
    </row>
    <row r="87" spans="1:11" ht="30.75" customHeight="1">
      <c r="A87" s="25">
        <v>80</v>
      </c>
      <c r="B87" s="35" t="s">
        <v>340</v>
      </c>
      <c r="C87" s="12" t="s">
        <v>258</v>
      </c>
      <c r="D87" s="13" t="s">
        <v>259</v>
      </c>
      <c r="E87" s="11">
        <v>6328.95</v>
      </c>
      <c r="F87" s="11"/>
      <c r="G87" s="11"/>
      <c r="I87" s="4"/>
      <c r="J87" s="5"/>
      <c r="K87" s="4"/>
    </row>
    <row r="88" spans="1:11" ht="47.25" customHeight="1">
      <c r="A88" s="25">
        <v>81</v>
      </c>
      <c r="B88" s="35" t="s">
        <v>340</v>
      </c>
      <c r="C88" s="12" t="s">
        <v>302</v>
      </c>
      <c r="D88" s="56" t="s">
        <v>334</v>
      </c>
      <c r="E88" s="11">
        <f>E93</f>
        <v>55.69</v>
      </c>
      <c r="F88" s="11"/>
      <c r="G88" s="11"/>
      <c r="I88" s="4"/>
      <c r="J88" s="5"/>
      <c r="K88" s="4"/>
    </row>
    <row r="89" spans="1:11" ht="1.5" customHeight="1" hidden="1">
      <c r="A89" s="25">
        <v>59</v>
      </c>
      <c r="B89" s="35" t="s">
        <v>340</v>
      </c>
      <c r="C89" s="12" t="s">
        <v>295</v>
      </c>
      <c r="D89" s="13" t="s">
        <v>335</v>
      </c>
      <c r="E89" s="11"/>
      <c r="F89" s="11"/>
      <c r="G89" s="11"/>
      <c r="I89" s="4"/>
      <c r="J89" s="5"/>
      <c r="K89" s="4"/>
    </row>
    <row r="90" spans="1:11" ht="0.75" customHeight="1" hidden="1">
      <c r="A90" s="25">
        <v>58</v>
      </c>
      <c r="B90" s="35" t="s">
        <v>340</v>
      </c>
      <c r="C90" s="63" t="s">
        <v>267</v>
      </c>
      <c r="D90" s="64" t="s">
        <v>268</v>
      </c>
      <c r="E90" s="65"/>
      <c r="F90" s="65"/>
      <c r="G90" s="65"/>
      <c r="I90" s="4"/>
      <c r="J90" s="5"/>
      <c r="K90" s="4"/>
    </row>
    <row r="91" spans="1:11" ht="33.75" customHeight="1" hidden="1">
      <c r="A91" s="25"/>
      <c r="B91" s="35" t="s">
        <v>340</v>
      </c>
      <c r="C91" s="63" t="s">
        <v>336</v>
      </c>
      <c r="D91" s="64" t="s">
        <v>260</v>
      </c>
      <c r="E91" s="66"/>
      <c r="F91" s="66"/>
      <c r="G91" s="66"/>
      <c r="I91" s="4"/>
      <c r="J91" s="5"/>
      <c r="K91" s="4"/>
    </row>
    <row r="92" spans="1:11" ht="0.75" customHeight="1" hidden="1">
      <c r="A92" s="25">
        <v>52</v>
      </c>
      <c r="B92" s="35" t="s">
        <v>340</v>
      </c>
      <c r="C92" s="63" t="s">
        <v>312</v>
      </c>
      <c r="D92" s="64" t="s">
        <v>260</v>
      </c>
      <c r="E92" s="66"/>
      <c r="F92" s="66"/>
      <c r="G92" s="66"/>
      <c r="I92" s="4"/>
      <c r="J92" s="5"/>
      <c r="K92" s="4"/>
    </row>
    <row r="93" spans="1:11" ht="46.5" customHeight="1">
      <c r="A93" s="25">
        <v>82</v>
      </c>
      <c r="B93" s="35" t="s">
        <v>340</v>
      </c>
      <c r="C93" s="71" t="s">
        <v>295</v>
      </c>
      <c r="D93" s="72" t="s">
        <v>170</v>
      </c>
      <c r="E93" s="69">
        <v>55.69</v>
      </c>
      <c r="F93" s="69"/>
      <c r="G93" s="69"/>
      <c r="I93" s="4"/>
      <c r="J93" s="5"/>
      <c r="K93" s="4"/>
    </row>
    <row r="94" spans="1:11" ht="49.5" customHeight="1">
      <c r="A94" s="25">
        <v>83</v>
      </c>
      <c r="B94" s="35" t="s">
        <v>340</v>
      </c>
      <c r="C94" s="12" t="s">
        <v>304</v>
      </c>
      <c r="D94" s="13" t="s">
        <v>337</v>
      </c>
      <c r="E94" s="11">
        <f>E95</f>
        <v>4.5</v>
      </c>
      <c r="F94" s="11"/>
      <c r="G94" s="11"/>
      <c r="I94" s="4"/>
      <c r="J94" s="5"/>
      <c r="K94" s="4"/>
    </row>
    <row r="95" spans="1:11" ht="60.75" customHeight="1">
      <c r="A95" s="25">
        <v>84</v>
      </c>
      <c r="B95" s="35" t="s">
        <v>340</v>
      </c>
      <c r="C95" s="12" t="s">
        <v>294</v>
      </c>
      <c r="D95" s="13" t="s">
        <v>338</v>
      </c>
      <c r="E95" s="11">
        <v>4.5</v>
      </c>
      <c r="F95" s="11"/>
      <c r="G95" s="11"/>
      <c r="I95" s="4"/>
      <c r="J95" s="5"/>
      <c r="K95" s="4"/>
    </row>
    <row r="96" spans="1:11" ht="30" customHeight="1">
      <c r="A96" s="25">
        <v>85</v>
      </c>
      <c r="B96" s="35" t="s">
        <v>340</v>
      </c>
      <c r="C96" s="12" t="s">
        <v>271</v>
      </c>
      <c r="D96" s="13" t="s">
        <v>272</v>
      </c>
      <c r="E96" s="46">
        <f>E97</f>
        <v>604.8</v>
      </c>
      <c r="F96" s="46"/>
      <c r="G96" s="46"/>
      <c r="I96" s="4"/>
      <c r="J96" s="5"/>
      <c r="K96" s="4"/>
    </row>
    <row r="97" spans="1:11" ht="47.25" customHeight="1">
      <c r="A97" s="25">
        <v>86</v>
      </c>
      <c r="B97" s="35" t="s">
        <v>340</v>
      </c>
      <c r="C97" s="55" t="s">
        <v>256</v>
      </c>
      <c r="D97" s="13" t="s">
        <v>257</v>
      </c>
      <c r="E97" s="11">
        <v>604.8</v>
      </c>
      <c r="F97" s="11"/>
      <c r="G97" s="11"/>
      <c r="I97" s="4"/>
      <c r="J97" s="5"/>
      <c r="K97" s="4"/>
    </row>
    <row r="98" spans="1:11" ht="28.5" customHeight="1">
      <c r="A98" s="25">
        <v>87</v>
      </c>
      <c r="B98" s="35" t="s">
        <v>340</v>
      </c>
      <c r="C98" s="55" t="s">
        <v>329</v>
      </c>
      <c r="D98" s="13" t="s">
        <v>273</v>
      </c>
      <c r="E98" s="46">
        <f>E99+E100</f>
        <v>1535.7</v>
      </c>
      <c r="F98" s="46"/>
      <c r="G98" s="46"/>
      <c r="I98" s="4"/>
      <c r="J98" s="5"/>
      <c r="K98" s="4"/>
    </row>
    <row r="99" spans="1:11" ht="30" customHeight="1">
      <c r="A99" s="25">
        <v>88</v>
      </c>
      <c r="B99" s="35" t="s">
        <v>340</v>
      </c>
      <c r="C99" s="55" t="s">
        <v>328</v>
      </c>
      <c r="D99" s="13" t="s">
        <v>261</v>
      </c>
      <c r="E99" s="11">
        <f>E101</f>
        <v>95.5</v>
      </c>
      <c r="F99" s="11"/>
      <c r="G99" s="11"/>
      <c r="I99" s="4"/>
      <c r="J99" s="5"/>
      <c r="K99" s="4"/>
    </row>
    <row r="100" spans="1:11" ht="45.75" customHeight="1">
      <c r="A100" s="25">
        <v>89</v>
      </c>
      <c r="B100" s="35" t="s">
        <v>340</v>
      </c>
      <c r="C100" s="55" t="s">
        <v>157</v>
      </c>
      <c r="D100" s="13" t="s">
        <v>158</v>
      </c>
      <c r="E100" s="11">
        <v>1440.2</v>
      </c>
      <c r="F100" s="11"/>
      <c r="G100" s="11"/>
      <c r="I100" s="4"/>
      <c r="J100" s="5"/>
      <c r="K100" s="4"/>
    </row>
    <row r="101" spans="1:11" ht="46.5" customHeight="1">
      <c r="A101" s="25">
        <v>90</v>
      </c>
      <c r="B101" s="35" t="s">
        <v>340</v>
      </c>
      <c r="C101" s="12" t="s">
        <v>330</v>
      </c>
      <c r="D101" s="13" t="s">
        <v>159</v>
      </c>
      <c r="E101" s="11">
        <v>95.5</v>
      </c>
      <c r="F101" s="11"/>
      <c r="G101" s="11"/>
      <c r="I101" s="4"/>
      <c r="J101" s="5"/>
      <c r="K101" s="4"/>
    </row>
    <row r="102" spans="1:11" ht="47.25" customHeight="1">
      <c r="A102" s="25">
        <v>91</v>
      </c>
      <c r="B102" s="35" t="s">
        <v>340</v>
      </c>
      <c r="C102" s="12" t="s">
        <v>274</v>
      </c>
      <c r="D102" s="13" t="s">
        <v>262</v>
      </c>
      <c r="E102" s="46">
        <f>E103</f>
        <v>681.4</v>
      </c>
      <c r="F102" s="46"/>
      <c r="G102" s="46"/>
      <c r="I102" s="4"/>
      <c r="J102" s="5"/>
      <c r="K102" s="4"/>
    </row>
    <row r="103" spans="1:11" ht="45" customHeight="1">
      <c r="A103" s="25">
        <v>92</v>
      </c>
      <c r="B103" s="35" t="s">
        <v>340</v>
      </c>
      <c r="C103" s="12" t="s">
        <v>331</v>
      </c>
      <c r="D103" s="13" t="s">
        <v>307</v>
      </c>
      <c r="E103" s="11">
        <v>681.4</v>
      </c>
      <c r="F103" s="11"/>
      <c r="G103" s="11"/>
      <c r="I103" s="4"/>
      <c r="J103" s="5"/>
      <c r="K103" s="4"/>
    </row>
    <row r="104" spans="1:11" ht="108" customHeight="1">
      <c r="A104" s="25">
        <v>93</v>
      </c>
      <c r="B104" s="35" t="s">
        <v>340</v>
      </c>
      <c r="C104" s="12" t="s">
        <v>423</v>
      </c>
      <c r="D104" s="13" t="s">
        <v>0</v>
      </c>
      <c r="E104" s="11">
        <f>E105+E106</f>
        <v>681.4</v>
      </c>
      <c r="F104" s="11"/>
      <c r="G104" s="11"/>
      <c r="I104" s="4"/>
      <c r="J104" s="5"/>
      <c r="K104" s="4"/>
    </row>
    <row r="105" spans="1:11" ht="30" customHeight="1">
      <c r="A105" s="25">
        <v>94</v>
      </c>
      <c r="B105" s="35" t="s">
        <v>340</v>
      </c>
      <c r="C105" s="12" t="s">
        <v>352</v>
      </c>
      <c r="D105" s="13" t="s">
        <v>11</v>
      </c>
      <c r="E105" s="11">
        <v>669.5</v>
      </c>
      <c r="F105" s="11"/>
      <c r="G105" s="11"/>
      <c r="I105" s="4"/>
      <c r="J105" s="5"/>
      <c r="K105" s="4"/>
    </row>
    <row r="106" spans="1:11" ht="18.75" customHeight="1">
      <c r="A106" s="25">
        <v>95</v>
      </c>
      <c r="B106" s="35" t="s">
        <v>340</v>
      </c>
      <c r="C106" s="12" t="s">
        <v>353</v>
      </c>
      <c r="D106" s="13" t="s">
        <v>12</v>
      </c>
      <c r="E106" s="11">
        <v>11.9</v>
      </c>
      <c r="F106" s="11"/>
      <c r="G106" s="11"/>
      <c r="I106" s="4"/>
      <c r="J106" s="5"/>
      <c r="K106" s="4"/>
    </row>
    <row r="107" spans="1:11" ht="30.75" customHeight="1">
      <c r="A107" s="25">
        <v>96</v>
      </c>
      <c r="B107" s="35" t="s">
        <v>340</v>
      </c>
      <c r="C107" s="12" t="s">
        <v>269</v>
      </c>
      <c r="D107" s="13" t="s">
        <v>270</v>
      </c>
      <c r="E107" s="46">
        <f>E108</f>
        <v>141576.82000000007</v>
      </c>
      <c r="F107" s="46"/>
      <c r="G107" s="46"/>
      <c r="I107" s="4"/>
      <c r="J107" s="5"/>
      <c r="K107" s="4"/>
    </row>
    <row r="108" spans="1:11" ht="33" customHeight="1">
      <c r="A108" s="25">
        <v>97</v>
      </c>
      <c r="B108" s="35" t="s">
        <v>340</v>
      </c>
      <c r="C108" s="12" t="s">
        <v>263</v>
      </c>
      <c r="D108" s="13" t="s">
        <v>264</v>
      </c>
      <c r="E108" s="46">
        <f>E109+E113+E116+E120+E124+E131+E140+E143+E144+E149+E152+E155+E156+E157+E158+E159+E160+E161+E162+E163+E164+E165+E166+E168+E172+E175+E136+E167+E171</f>
        <v>141576.82000000007</v>
      </c>
      <c r="F108" s="46"/>
      <c r="G108" s="46"/>
      <c r="I108" s="4"/>
      <c r="J108" s="5"/>
      <c r="K108" s="4"/>
    </row>
    <row r="109" spans="1:11" ht="122.25" customHeight="1">
      <c r="A109" s="25">
        <v>98</v>
      </c>
      <c r="B109" s="35" t="s">
        <v>340</v>
      </c>
      <c r="C109" s="12" t="s">
        <v>1</v>
      </c>
      <c r="D109" s="13" t="s">
        <v>2</v>
      </c>
      <c r="E109" s="46">
        <f>E110+E111</f>
        <v>452.4</v>
      </c>
      <c r="F109" s="46"/>
      <c r="G109" s="46"/>
      <c r="I109" s="4"/>
      <c r="J109" s="5"/>
      <c r="K109" s="4"/>
    </row>
    <row r="110" spans="1:11" ht="45.75" customHeight="1">
      <c r="A110" s="25">
        <v>99</v>
      </c>
      <c r="B110" s="35" t="s">
        <v>340</v>
      </c>
      <c r="C110" s="12" t="s">
        <v>360</v>
      </c>
      <c r="D110" s="13" t="s">
        <v>361</v>
      </c>
      <c r="E110" s="46">
        <f>480.2-36</f>
        <v>444.2</v>
      </c>
      <c r="F110" s="46"/>
      <c r="G110" s="46"/>
      <c r="I110" s="4"/>
      <c r="J110" s="5"/>
      <c r="K110" s="4"/>
    </row>
    <row r="111" spans="1:11" ht="28.5" customHeight="1">
      <c r="A111" s="25">
        <v>100</v>
      </c>
      <c r="B111" s="35" t="s">
        <v>340</v>
      </c>
      <c r="C111" s="12" t="s">
        <v>408</v>
      </c>
      <c r="D111" s="13" t="s">
        <v>13</v>
      </c>
      <c r="E111" s="11">
        <f>8.5-0.3</f>
        <v>8.2</v>
      </c>
      <c r="F111" s="11"/>
      <c r="G111" s="11"/>
      <c r="I111" s="4"/>
      <c r="J111" s="5"/>
      <c r="K111" s="4"/>
    </row>
    <row r="112" spans="1:11" ht="48" customHeight="1" hidden="1">
      <c r="A112" s="25">
        <v>66</v>
      </c>
      <c r="B112" s="35" t="s">
        <v>340</v>
      </c>
      <c r="C112" s="12" t="s">
        <v>308</v>
      </c>
      <c r="D112" s="13" t="s">
        <v>293</v>
      </c>
      <c r="E112" s="11"/>
      <c r="F112" s="11"/>
      <c r="G112" s="11"/>
      <c r="I112" s="4"/>
      <c r="J112" s="5"/>
      <c r="K112" s="4"/>
    </row>
    <row r="113" spans="1:11" ht="141.75" customHeight="1">
      <c r="A113" s="25">
        <v>101</v>
      </c>
      <c r="B113" s="35" t="s">
        <v>340</v>
      </c>
      <c r="C113" s="12" t="s">
        <v>3</v>
      </c>
      <c r="D113" s="13" t="s">
        <v>4</v>
      </c>
      <c r="E113" s="11">
        <f>E114+E115</f>
        <v>7513.16</v>
      </c>
      <c r="F113" s="11"/>
      <c r="G113" s="11"/>
      <c r="I113" s="4"/>
      <c r="J113" s="5"/>
      <c r="K113" s="4"/>
    </row>
    <row r="114" spans="1:11" ht="30" customHeight="1">
      <c r="A114" s="25">
        <v>102</v>
      </c>
      <c r="B114" s="35" t="s">
        <v>340</v>
      </c>
      <c r="C114" s="12" t="s">
        <v>363</v>
      </c>
      <c r="D114" s="13" t="s">
        <v>362</v>
      </c>
      <c r="E114" s="11">
        <f>7906.2-523.52</f>
        <v>7382.68</v>
      </c>
      <c r="F114" s="11"/>
      <c r="G114" s="11"/>
      <c r="I114" s="4"/>
      <c r="J114" s="5"/>
      <c r="K114" s="4"/>
    </row>
    <row r="115" spans="1:11" ht="28.5" customHeight="1">
      <c r="A115" s="25">
        <v>103</v>
      </c>
      <c r="B115" s="35" t="s">
        <v>340</v>
      </c>
      <c r="C115" s="12" t="s">
        <v>364</v>
      </c>
      <c r="D115" s="13" t="s">
        <v>14</v>
      </c>
      <c r="E115" s="11">
        <f>139.9-9.42</f>
        <v>130.48000000000002</v>
      </c>
      <c r="F115" s="11"/>
      <c r="G115" s="11"/>
      <c r="I115" s="4"/>
      <c r="J115" s="5"/>
      <c r="K115" s="4"/>
    </row>
    <row r="116" spans="1:11" ht="156.75" customHeight="1">
      <c r="A116" s="25">
        <v>104</v>
      </c>
      <c r="B116" s="35" t="s">
        <v>340</v>
      </c>
      <c r="C116" s="12" t="s">
        <v>5</v>
      </c>
      <c r="D116" s="13" t="s">
        <v>6</v>
      </c>
      <c r="E116" s="11">
        <f>E117+E118+E119</f>
        <v>3445.8</v>
      </c>
      <c r="F116" s="11"/>
      <c r="G116" s="11"/>
      <c r="I116" s="4"/>
      <c r="J116" s="5"/>
      <c r="K116" s="4"/>
    </row>
    <row r="117" spans="1:11" ht="29.25" customHeight="1">
      <c r="A117" s="25">
        <v>105</v>
      </c>
      <c r="B117" s="35" t="s">
        <v>340</v>
      </c>
      <c r="C117" s="12" t="s">
        <v>365</v>
      </c>
      <c r="D117" s="13" t="s">
        <v>366</v>
      </c>
      <c r="E117" s="11">
        <f>1899.4-104</f>
        <v>1795.4</v>
      </c>
      <c r="F117" s="11"/>
      <c r="G117" s="11"/>
      <c r="I117" s="4"/>
      <c r="J117" s="5"/>
      <c r="K117" s="4"/>
    </row>
    <row r="118" spans="1:11" ht="61.5" customHeight="1">
      <c r="A118" s="25">
        <v>106</v>
      </c>
      <c r="B118" s="35" t="s">
        <v>340</v>
      </c>
      <c r="C118" s="12" t="s">
        <v>367</v>
      </c>
      <c r="D118" s="13" t="s">
        <v>119</v>
      </c>
      <c r="E118" s="11">
        <f>1682-91</f>
        <v>1591</v>
      </c>
      <c r="F118" s="11"/>
      <c r="G118" s="11"/>
      <c r="I118" s="4"/>
      <c r="J118" s="5"/>
      <c r="K118" s="4"/>
    </row>
    <row r="119" spans="1:11" ht="32.25" customHeight="1">
      <c r="A119" s="25">
        <v>107</v>
      </c>
      <c r="B119" s="35" t="s">
        <v>340</v>
      </c>
      <c r="C119" s="12" t="s">
        <v>368</v>
      </c>
      <c r="D119" s="13" t="s">
        <v>13</v>
      </c>
      <c r="E119" s="11">
        <f>63.4-4</f>
        <v>59.4</v>
      </c>
      <c r="F119" s="11"/>
      <c r="G119" s="11"/>
      <c r="I119" s="4"/>
      <c r="J119" s="5"/>
      <c r="K119" s="4"/>
    </row>
    <row r="120" spans="1:11" ht="159.75" customHeight="1">
      <c r="A120" s="25">
        <v>108</v>
      </c>
      <c r="B120" s="35" t="s">
        <v>340</v>
      </c>
      <c r="C120" s="12" t="s">
        <v>7</v>
      </c>
      <c r="D120" s="13" t="s">
        <v>8</v>
      </c>
      <c r="E120" s="11">
        <f>E121+E122</f>
        <v>32.13</v>
      </c>
      <c r="F120" s="11"/>
      <c r="G120" s="11"/>
      <c r="I120" s="4"/>
      <c r="J120" s="5"/>
      <c r="K120" s="4"/>
    </row>
    <row r="121" spans="1:11" ht="21" customHeight="1">
      <c r="A121" s="25">
        <v>109</v>
      </c>
      <c r="B121" s="35" t="s">
        <v>340</v>
      </c>
      <c r="C121" s="12" t="s">
        <v>369</v>
      </c>
      <c r="D121" s="13" t="s">
        <v>9</v>
      </c>
      <c r="E121" s="11">
        <f>65.2-33.51</f>
        <v>31.690000000000005</v>
      </c>
      <c r="F121" s="11"/>
      <c r="G121" s="11"/>
      <c r="I121" s="4"/>
      <c r="J121" s="5"/>
      <c r="K121" s="4"/>
    </row>
    <row r="122" spans="1:11" ht="30.75" customHeight="1">
      <c r="A122" s="25">
        <v>110</v>
      </c>
      <c r="B122" s="35" t="s">
        <v>340</v>
      </c>
      <c r="C122" s="12" t="s">
        <v>370</v>
      </c>
      <c r="D122" s="13" t="s">
        <v>10</v>
      </c>
      <c r="E122" s="11">
        <f>1.2-0.76</f>
        <v>0.43999999999999995</v>
      </c>
      <c r="F122" s="11"/>
      <c r="G122" s="11"/>
      <c r="I122" s="4"/>
      <c r="J122" s="5"/>
      <c r="K122" s="4"/>
    </row>
    <row r="123" spans="1:11" ht="0.75" customHeight="1" hidden="1">
      <c r="A123" s="25">
        <v>85</v>
      </c>
      <c r="B123" s="35" t="s">
        <v>340</v>
      </c>
      <c r="C123" s="12" t="s">
        <v>309</v>
      </c>
      <c r="D123" s="30" t="s">
        <v>292</v>
      </c>
      <c r="E123" s="11"/>
      <c r="F123" s="11"/>
      <c r="G123" s="11"/>
      <c r="I123" s="4"/>
      <c r="J123" s="5"/>
      <c r="K123" s="4"/>
    </row>
    <row r="124" spans="1:11" ht="111.75" customHeight="1">
      <c r="A124" s="25">
        <v>111</v>
      </c>
      <c r="B124" s="35" t="s">
        <v>340</v>
      </c>
      <c r="C124" s="12" t="s">
        <v>15</v>
      </c>
      <c r="D124" s="30" t="s">
        <v>70</v>
      </c>
      <c r="E124" s="11">
        <f>E125+E126+E127+E128+E129+E130</f>
        <v>802.8</v>
      </c>
      <c r="F124" s="11"/>
      <c r="G124" s="11"/>
      <c r="I124" s="4"/>
      <c r="J124" s="5"/>
      <c r="K124" s="4"/>
    </row>
    <row r="125" spans="1:11" ht="32.25" customHeight="1">
      <c r="A125" s="25">
        <v>112</v>
      </c>
      <c r="B125" s="35" t="s">
        <v>340</v>
      </c>
      <c r="C125" s="12" t="s">
        <v>371</v>
      </c>
      <c r="D125" s="13" t="s">
        <v>71</v>
      </c>
      <c r="E125" s="11">
        <v>521.8</v>
      </c>
      <c r="F125" s="11"/>
      <c r="G125" s="11"/>
      <c r="I125" s="4"/>
      <c r="J125" s="5"/>
      <c r="K125" s="4"/>
    </row>
    <row r="126" spans="1:11" ht="30" customHeight="1">
      <c r="A126" s="25">
        <v>113</v>
      </c>
      <c r="B126" s="35" t="s">
        <v>340</v>
      </c>
      <c r="C126" s="12" t="s">
        <v>372</v>
      </c>
      <c r="D126" s="13" t="s">
        <v>72</v>
      </c>
      <c r="E126" s="11">
        <v>151.7</v>
      </c>
      <c r="F126" s="11"/>
      <c r="G126" s="11"/>
      <c r="I126" s="4"/>
      <c r="J126" s="5"/>
      <c r="K126" s="4"/>
    </row>
    <row r="127" spans="1:11" ht="94.5" customHeight="1" hidden="1">
      <c r="A127" s="25">
        <v>88</v>
      </c>
      <c r="B127" s="35" t="s">
        <v>340</v>
      </c>
      <c r="C127" s="12" t="s">
        <v>373</v>
      </c>
      <c r="D127" s="13" t="s">
        <v>73</v>
      </c>
      <c r="E127" s="11"/>
      <c r="F127" s="11"/>
      <c r="G127" s="11"/>
      <c r="I127" s="4"/>
      <c r="J127" s="5"/>
      <c r="K127" s="4"/>
    </row>
    <row r="128" spans="1:11" ht="29.25" customHeight="1">
      <c r="A128" s="25">
        <v>114</v>
      </c>
      <c r="B128" s="35" t="s">
        <v>340</v>
      </c>
      <c r="C128" s="12" t="s">
        <v>374</v>
      </c>
      <c r="D128" s="13" t="s">
        <v>74</v>
      </c>
      <c r="E128" s="11">
        <v>12.3</v>
      </c>
      <c r="F128" s="11"/>
      <c r="G128" s="11"/>
      <c r="I128" s="4"/>
      <c r="J128" s="5"/>
      <c r="K128" s="4"/>
    </row>
    <row r="129" spans="1:11" ht="43.5" customHeight="1">
      <c r="A129" s="25">
        <v>115</v>
      </c>
      <c r="B129" s="35" t="s">
        <v>340</v>
      </c>
      <c r="C129" s="12" t="s">
        <v>375</v>
      </c>
      <c r="D129" s="13" t="s">
        <v>180</v>
      </c>
      <c r="E129" s="11">
        <v>93.8</v>
      </c>
      <c r="F129" s="11"/>
      <c r="G129" s="11"/>
      <c r="I129" s="4"/>
      <c r="J129" s="5"/>
      <c r="K129" s="4"/>
    </row>
    <row r="130" spans="1:11" ht="45.75" customHeight="1">
      <c r="A130" s="25">
        <v>116</v>
      </c>
      <c r="B130" s="35" t="s">
        <v>340</v>
      </c>
      <c r="C130" s="12" t="s">
        <v>376</v>
      </c>
      <c r="D130" s="13" t="s">
        <v>180</v>
      </c>
      <c r="E130" s="11">
        <v>23.2</v>
      </c>
      <c r="F130" s="11"/>
      <c r="G130" s="11"/>
      <c r="I130" s="4"/>
      <c r="J130" s="5"/>
      <c r="K130" s="4"/>
    </row>
    <row r="131" spans="1:11" ht="90.75" customHeight="1">
      <c r="A131" s="25">
        <v>117</v>
      </c>
      <c r="B131" s="35" t="s">
        <v>340</v>
      </c>
      <c r="C131" s="12" t="s">
        <v>310</v>
      </c>
      <c r="D131" s="13" t="s">
        <v>182</v>
      </c>
      <c r="E131" s="11">
        <f>E132+E133+E134+E137+E138</f>
        <v>149.72</v>
      </c>
      <c r="F131" s="11"/>
      <c r="G131" s="11"/>
      <c r="I131" s="4"/>
      <c r="J131" s="5"/>
      <c r="K131" s="4"/>
    </row>
    <row r="132" spans="1:11" ht="62.25" customHeight="1">
      <c r="A132" s="25">
        <v>118</v>
      </c>
      <c r="B132" s="35" t="s">
        <v>340</v>
      </c>
      <c r="C132" s="12" t="s">
        <v>183</v>
      </c>
      <c r="D132" s="13" t="s">
        <v>184</v>
      </c>
      <c r="E132" s="11">
        <v>4.4</v>
      </c>
      <c r="F132" s="11"/>
      <c r="G132" s="11"/>
      <c r="I132" s="4"/>
      <c r="J132" s="5"/>
      <c r="K132" s="4"/>
    </row>
    <row r="133" spans="1:11" ht="106.5" customHeight="1">
      <c r="A133" s="25">
        <v>119</v>
      </c>
      <c r="B133" s="35" t="s">
        <v>340</v>
      </c>
      <c r="C133" s="12" t="s">
        <v>377</v>
      </c>
      <c r="D133" s="13" t="s">
        <v>185</v>
      </c>
      <c r="E133" s="11">
        <f>1.43-0.13</f>
        <v>1.2999999999999998</v>
      </c>
      <c r="F133" s="11"/>
      <c r="G133" s="11"/>
      <c r="I133" s="4"/>
      <c r="J133" s="5"/>
      <c r="K133" s="4"/>
    </row>
    <row r="134" spans="1:11" ht="30.75" customHeight="1">
      <c r="A134" s="25">
        <v>120</v>
      </c>
      <c r="B134" s="35" t="s">
        <v>340</v>
      </c>
      <c r="C134" s="12" t="s">
        <v>378</v>
      </c>
      <c r="D134" s="13" t="s">
        <v>186</v>
      </c>
      <c r="E134" s="11">
        <f>2.7-0.08</f>
        <v>2.62</v>
      </c>
      <c r="F134" s="11"/>
      <c r="G134" s="11"/>
      <c r="I134" s="4"/>
      <c r="J134" s="5"/>
      <c r="K134" s="4"/>
    </row>
    <row r="135" spans="1:11" ht="0.75" customHeight="1" hidden="1">
      <c r="A135" s="25">
        <v>96</v>
      </c>
      <c r="B135" s="35" t="s">
        <v>340</v>
      </c>
      <c r="C135" s="12" t="s">
        <v>379</v>
      </c>
      <c r="D135" s="13" t="s">
        <v>187</v>
      </c>
      <c r="E135" s="11"/>
      <c r="F135" s="11"/>
      <c r="G135" s="11"/>
      <c r="I135" s="4"/>
      <c r="J135" s="5"/>
      <c r="K135" s="4"/>
    </row>
    <row r="136" spans="1:11" ht="92.25" customHeight="1">
      <c r="A136" s="25">
        <v>121</v>
      </c>
      <c r="B136" s="35" t="s">
        <v>340</v>
      </c>
      <c r="C136" s="12" t="s">
        <v>160</v>
      </c>
      <c r="D136" s="13" t="s">
        <v>161</v>
      </c>
      <c r="E136" s="11">
        <v>14.29</v>
      </c>
      <c r="F136" s="11"/>
      <c r="G136" s="11"/>
      <c r="I136" s="4"/>
      <c r="J136" s="5"/>
      <c r="K136" s="4"/>
    </row>
    <row r="137" spans="1:11" ht="75" customHeight="1">
      <c r="A137" s="25">
        <v>122</v>
      </c>
      <c r="B137" s="35" t="s">
        <v>340</v>
      </c>
      <c r="C137" s="12" t="s">
        <v>380</v>
      </c>
      <c r="D137" s="13" t="s">
        <v>191</v>
      </c>
      <c r="E137" s="11">
        <v>37</v>
      </c>
      <c r="F137" s="11"/>
      <c r="G137" s="11"/>
      <c r="I137" s="4"/>
      <c r="J137" s="5"/>
      <c r="K137" s="4"/>
    </row>
    <row r="138" spans="1:11" ht="45" customHeight="1">
      <c r="A138" s="25">
        <v>123</v>
      </c>
      <c r="B138" s="35" t="s">
        <v>340</v>
      </c>
      <c r="C138" s="12" t="s">
        <v>381</v>
      </c>
      <c r="D138" s="13" t="s">
        <v>192</v>
      </c>
      <c r="E138" s="11">
        <f>107.5-3.1</f>
        <v>104.4</v>
      </c>
      <c r="F138" s="11"/>
      <c r="G138" s="11"/>
      <c r="I138" s="4"/>
      <c r="J138" s="5"/>
      <c r="K138" s="4"/>
    </row>
    <row r="139" spans="1:11" ht="21.75" customHeight="1" hidden="1">
      <c r="A139" s="25">
        <v>72</v>
      </c>
      <c r="B139" s="35" t="s">
        <v>340</v>
      </c>
      <c r="C139" s="12" t="s">
        <v>310</v>
      </c>
      <c r="D139" s="13" t="s">
        <v>193</v>
      </c>
      <c r="E139" s="11"/>
      <c r="F139" s="11"/>
      <c r="G139" s="11"/>
      <c r="I139" s="4"/>
      <c r="J139" s="5"/>
      <c r="K139" s="4"/>
    </row>
    <row r="140" spans="1:11" ht="93" customHeight="1">
      <c r="A140" s="25">
        <v>124</v>
      </c>
      <c r="B140" s="35" t="s">
        <v>340</v>
      </c>
      <c r="C140" s="12" t="s">
        <v>75</v>
      </c>
      <c r="D140" s="13" t="s">
        <v>76</v>
      </c>
      <c r="E140" s="11">
        <f>300.4-29.52-0.52</f>
        <v>270.36</v>
      </c>
      <c r="F140" s="11"/>
      <c r="G140" s="11"/>
      <c r="I140" s="4"/>
      <c r="J140" s="5"/>
      <c r="K140" s="4"/>
    </row>
    <row r="141" spans="1:11" ht="19.5" customHeight="1">
      <c r="A141" s="25">
        <v>125</v>
      </c>
      <c r="B141" s="35" t="s">
        <v>340</v>
      </c>
      <c r="C141" s="12" t="s">
        <v>382</v>
      </c>
      <c r="D141" s="13" t="s">
        <v>77</v>
      </c>
      <c r="E141" s="11">
        <f>295.2-29.52</f>
        <v>265.68</v>
      </c>
      <c r="F141" s="11"/>
      <c r="G141" s="11"/>
      <c r="I141" s="4"/>
      <c r="J141" s="5"/>
      <c r="K141" s="4"/>
    </row>
    <row r="142" spans="1:11" ht="30.75" customHeight="1">
      <c r="A142" s="25">
        <v>126</v>
      </c>
      <c r="B142" s="35" t="s">
        <v>340</v>
      </c>
      <c r="C142" s="12" t="s">
        <v>383</v>
      </c>
      <c r="D142" s="13" t="s">
        <v>78</v>
      </c>
      <c r="E142" s="11">
        <f>5.2-0.52</f>
        <v>4.68</v>
      </c>
      <c r="F142" s="11"/>
      <c r="G142" s="11"/>
      <c r="I142" s="4"/>
      <c r="J142" s="5"/>
      <c r="K142" s="4"/>
    </row>
    <row r="143" spans="1:11" ht="45.75" customHeight="1">
      <c r="A143" s="25">
        <v>127</v>
      </c>
      <c r="B143" s="35" t="s">
        <v>340</v>
      </c>
      <c r="C143" s="12" t="s">
        <v>311</v>
      </c>
      <c r="D143" s="13" t="s">
        <v>384</v>
      </c>
      <c r="E143" s="11">
        <f>8580.1-55.6</f>
        <v>8524.5</v>
      </c>
      <c r="F143" s="11"/>
      <c r="G143" s="11"/>
      <c r="I143" s="4"/>
      <c r="J143" s="5"/>
      <c r="K143" s="4"/>
    </row>
    <row r="144" spans="1:11" ht="92.25" customHeight="1">
      <c r="A144" s="25">
        <v>128</v>
      </c>
      <c r="B144" s="35" t="s">
        <v>340</v>
      </c>
      <c r="C144" s="12" t="s">
        <v>79</v>
      </c>
      <c r="D144" s="13" t="s">
        <v>120</v>
      </c>
      <c r="E144" s="11">
        <f>E145+E146+E147+AD149+E148</f>
        <v>716.8000000000001</v>
      </c>
      <c r="F144" s="11"/>
      <c r="G144" s="11"/>
      <c r="I144" s="4"/>
      <c r="J144" s="5"/>
      <c r="K144" s="4"/>
    </row>
    <row r="145" spans="1:11" ht="44.25" customHeight="1">
      <c r="A145" s="25">
        <v>129</v>
      </c>
      <c r="B145" s="35" t="s">
        <v>340</v>
      </c>
      <c r="C145" s="12" t="s">
        <v>385</v>
      </c>
      <c r="D145" s="13" t="s">
        <v>386</v>
      </c>
      <c r="E145" s="11">
        <v>173.8</v>
      </c>
      <c r="F145" s="11"/>
      <c r="G145" s="11"/>
      <c r="I145" s="4"/>
      <c r="J145" s="5"/>
      <c r="K145" s="4"/>
    </row>
    <row r="146" spans="1:11" ht="75.75" customHeight="1">
      <c r="A146" s="25">
        <v>130</v>
      </c>
      <c r="B146" s="35" t="s">
        <v>340</v>
      </c>
      <c r="C146" s="12" t="s">
        <v>387</v>
      </c>
      <c r="D146" s="13" t="s">
        <v>388</v>
      </c>
      <c r="E146" s="11">
        <v>58.4</v>
      </c>
      <c r="F146" s="11"/>
      <c r="G146" s="11"/>
      <c r="I146" s="4"/>
      <c r="J146" s="5"/>
      <c r="K146" s="4"/>
    </row>
    <row r="147" spans="1:11" ht="46.5" customHeight="1">
      <c r="A147" s="25">
        <v>131</v>
      </c>
      <c r="B147" s="35" t="s">
        <v>340</v>
      </c>
      <c r="C147" s="12" t="s">
        <v>389</v>
      </c>
      <c r="D147" s="13" t="s">
        <v>390</v>
      </c>
      <c r="E147" s="11">
        <f>197+275.1</f>
        <v>472.1</v>
      </c>
      <c r="F147" s="11"/>
      <c r="G147" s="11"/>
      <c r="I147" s="4"/>
      <c r="J147" s="5"/>
      <c r="K147" s="4"/>
    </row>
    <row r="148" spans="1:11" ht="30" customHeight="1">
      <c r="A148" s="25">
        <v>132</v>
      </c>
      <c r="B148" s="35" t="s">
        <v>340</v>
      </c>
      <c r="C148" s="12" t="s">
        <v>391</v>
      </c>
      <c r="D148" s="13" t="s">
        <v>392</v>
      </c>
      <c r="E148" s="11">
        <f>7.6+4.9</f>
        <v>12.5</v>
      </c>
      <c r="F148" s="11"/>
      <c r="G148" s="11"/>
      <c r="I148" s="4"/>
      <c r="J148" s="5"/>
      <c r="K148" s="4"/>
    </row>
    <row r="149" spans="1:11" ht="153.75" customHeight="1">
      <c r="A149" s="25">
        <v>133</v>
      </c>
      <c r="B149" s="35" t="s">
        <v>340</v>
      </c>
      <c r="C149" s="12" t="s">
        <v>82</v>
      </c>
      <c r="D149" s="13" t="s">
        <v>83</v>
      </c>
      <c r="E149" s="11">
        <f>E150+E151</f>
        <v>8317.4</v>
      </c>
      <c r="F149" s="11"/>
      <c r="G149" s="11"/>
      <c r="I149" s="4"/>
      <c r="J149" s="5"/>
      <c r="K149" s="4"/>
    </row>
    <row r="150" spans="1:11" ht="143.25" customHeight="1">
      <c r="A150" s="25">
        <v>134</v>
      </c>
      <c r="B150" s="35" t="s">
        <v>340</v>
      </c>
      <c r="C150" s="12" t="s">
        <v>400</v>
      </c>
      <c r="D150" s="13" t="s">
        <v>84</v>
      </c>
      <c r="E150" s="11">
        <v>8172.8</v>
      </c>
      <c r="F150" s="11"/>
      <c r="G150" s="11"/>
      <c r="I150" s="4"/>
      <c r="J150" s="5"/>
      <c r="K150" s="4"/>
    </row>
    <row r="151" spans="1:11" ht="139.5" customHeight="1">
      <c r="A151" s="25">
        <v>135</v>
      </c>
      <c r="B151" s="35" t="s">
        <v>340</v>
      </c>
      <c r="C151" s="12" t="s">
        <v>393</v>
      </c>
      <c r="D151" s="13" t="s">
        <v>138</v>
      </c>
      <c r="E151" s="11">
        <v>144.6</v>
      </c>
      <c r="F151" s="11"/>
      <c r="G151" s="11"/>
      <c r="I151" s="4"/>
      <c r="J151" s="5"/>
      <c r="K151" s="4"/>
    </row>
    <row r="152" spans="1:11" ht="78" customHeight="1">
      <c r="A152" s="25">
        <v>136</v>
      </c>
      <c r="B152" s="35" t="s">
        <v>340</v>
      </c>
      <c r="C152" s="12" t="s">
        <v>139</v>
      </c>
      <c r="D152" s="13" t="s">
        <v>177</v>
      </c>
      <c r="E152" s="11">
        <f>E153+E154</f>
        <v>122.1</v>
      </c>
      <c r="F152" s="11"/>
      <c r="G152" s="11"/>
      <c r="I152" s="4"/>
      <c r="J152" s="5"/>
      <c r="K152" s="4"/>
    </row>
    <row r="153" spans="1:11" ht="21.75" customHeight="1">
      <c r="A153" s="25">
        <v>137</v>
      </c>
      <c r="B153" s="35" t="s">
        <v>340</v>
      </c>
      <c r="C153" s="12" t="s">
        <v>394</v>
      </c>
      <c r="D153" s="13" t="s">
        <v>178</v>
      </c>
      <c r="E153" s="11">
        <v>120</v>
      </c>
      <c r="F153" s="11"/>
      <c r="G153" s="11"/>
      <c r="I153" s="4"/>
      <c r="J153" s="5"/>
      <c r="K153" s="4"/>
    </row>
    <row r="154" spans="1:11" ht="21.75" customHeight="1">
      <c r="A154" s="25">
        <v>138</v>
      </c>
      <c r="B154" s="35" t="s">
        <v>340</v>
      </c>
      <c r="C154" s="12" t="s">
        <v>395</v>
      </c>
      <c r="D154" s="13" t="s">
        <v>179</v>
      </c>
      <c r="E154" s="11">
        <v>2.1</v>
      </c>
      <c r="F154" s="11"/>
      <c r="G154" s="11"/>
      <c r="I154" s="4"/>
      <c r="J154" s="5"/>
      <c r="K154" s="4"/>
    </row>
    <row r="155" spans="1:11" ht="50.25" customHeight="1">
      <c r="A155" s="25">
        <v>139</v>
      </c>
      <c r="B155" s="35" t="s">
        <v>340</v>
      </c>
      <c r="C155" s="12" t="s">
        <v>314</v>
      </c>
      <c r="D155" s="13" t="s">
        <v>396</v>
      </c>
      <c r="E155" s="11">
        <v>860.4</v>
      </c>
      <c r="F155" s="11"/>
      <c r="G155" s="11"/>
      <c r="I155" s="4"/>
      <c r="J155" s="5"/>
      <c r="K155" s="4"/>
    </row>
    <row r="156" spans="1:11" ht="107.25" customHeight="1">
      <c r="A156" s="25">
        <v>140</v>
      </c>
      <c r="B156" s="35" t="s">
        <v>340</v>
      </c>
      <c r="C156" s="12" t="s">
        <v>315</v>
      </c>
      <c r="D156" s="13" t="s">
        <v>397</v>
      </c>
      <c r="E156" s="11">
        <v>161.1</v>
      </c>
      <c r="F156" s="11"/>
      <c r="G156" s="11"/>
      <c r="I156" s="4"/>
      <c r="J156" s="5"/>
      <c r="K156" s="4"/>
    </row>
    <row r="157" spans="1:11" ht="153.75" customHeight="1">
      <c r="A157" s="25">
        <v>141</v>
      </c>
      <c r="B157" s="35" t="s">
        <v>340</v>
      </c>
      <c r="C157" s="12" t="s">
        <v>316</v>
      </c>
      <c r="D157" s="12" t="s">
        <v>398</v>
      </c>
      <c r="E157" s="11">
        <v>83800.1</v>
      </c>
      <c r="F157" s="11"/>
      <c r="G157" s="11"/>
      <c r="I157" s="4"/>
      <c r="J157" s="5"/>
      <c r="K157" s="4"/>
    </row>
    <row r="158" spans="1:11" ht="45" customHeight="1">
      <c r="A158" s="25">
        <v>142</v>
      </c>
      <c r="B158" s="35" t="s">
        <v>340</v>
      </c>
      <c r="C158" s="12" t="s">
        <v>317</v>
      </c>
      <c r="D158" s="13" t="s">
        <v>399</v>
      </c>
      <c r="E158" s="11">
        <v>7.8</v>
      </c>
      <c r="F158" s="11"/>
      <c r="G158" s="11"/>
      <c r="I158" s="4"/>
      <c r="J158" s="5"/>
      <c r="K158" s="4"/>
    </row>
    <row r="159" spans="1:11" ht="90" customHeight="1">
      <c r="A159" s="25">
        <v>143</v>
      </c>
      <c r="B159" s="35" t="s">
        <v>340</v>
      </c>
      <c r="C159" s="12" t="s">
        <v>318</v>
      </c>
      <c r="D159" s="13" t="s">
        <v>122</v>
      </c>
      <c r="E159" s="11">
        <f>4200.9-632.4</f>
        <v>3568.4999999999995</v>
      </c>
      <c r="F159" s="11"/>
      <c r="G159" s="11"/>
      <c r="I159" s="4"/>
      <c r="J159" s="5"/>
      <c r="K159" s="4"/>
    </row>
    <row r="160" spans="1:11" ht="76.5" customHeight="1">
      <c r="A160" s="25">
        <v>144</v>
      </c>
      <c r="B160" s="35" t="s">
        <v>340</v>
      </c>
      <c r="C160" s="12" t="s">
        <v>326</v>
      </c>
      <c r="D160" s="13" t="s">
        <v>123</v>
      </c>
      <c r="E160" s="11">
        <f>593.9+201.7</f>
        <v>795.5999999999999</v>
      </c>
      <c r="F160" s="11"/>
      <c r="G160" s="11"/>
      <c r="I160" s="4"/>
      <c r="J160" s="5"/>
      <c r="K160" s="4"/>
    </row>
    <row r="161" spans="1:11" ht="65.25" customHeight="1">
      <c r="A161" s="25">
        <v>145</v>
      </c>
      <c r="B161" s="35" t="s">
        <v>340</v>
      </c>
      <c r="C161" s="12" t="s">
        <v>319</v>
      </c>
      <c r="D161" s="13" t="s">
        <v>287</v>
      </c>
      <c r="E161" s="11">
        <v>1773.6</v>
      </c>
      <c r="F161" s="11"/>
      <c r="G161" s="11"/>
      <c r="I161" s="4"/>
      <c r="J161" s="5"/>
      <c r="K161" s="4"/>
    </row>
    <row r="162" spans="1:11" ht="45" customHeight="1">
      <c r="A162" s="25">
        <v>146</v>
      </c>
      <c r="B162" s="35" t="s">
        <v>340</v>
      </c>
      <c r="C162" s="12" t="s">
        <v>320</v>
      </c>
      <c r="D162" s="13" t="s">
        <v>401</v>
      </c>
      <c r="E162" s="11">
        <v>4989.3</v>
      </c>
      <c r="F162" s="11"/>
      <c r="G162" s="11"/>
      <c r="I162" s="4"/>
      <c r="J162" s="5"/>
      <c r="K162" s="4"/>
    </row>
    <row r="163" spans="1:11" ht="107.25" customHeight="1">
      <c r="A163" s="25">
        <v>147</v>
      </c>
      <c r="B163" s="35" t="s">
        <v>340</v>
      </c>
      <c r="C163" s="12" t="s">
        <v>321</v>
      </c>
      <c r="D163" s="13" t="s">
        <v>124</v>
      </c>
      <c r="E163" s="11">
        <v>3539.7</v>
      </c>
      <c r="F163" s="11"/>
      <c r="G163" s="11"/>
      <c r="I163" s="4"/>
      <c r="J163" s="5"/>
      <c r="K163" s="4"/>
    </row>
    <row r="164" spans="1:11" ht="45" customHeight="1">
      <c r="A164" s="25">
        <v>148</v>
      </c>
      <c r="B164" s="35" t="s">
        <v>340</v>
      </c>
      <c r="C164" s="12" t="s">
        <v>80</v>
      </c>
      <c r="D164" s="13" t="s">
        <v>81</v>
      </c>
      <c r="E164" s="11">
        <v>39.8</v>
      </c>
      <c r="F164" s="11"/>
      <c r="G164" s="11"/>
      <c r="I164" s="4"/>
      <c r="J164" s="5"/>
      <c r="K164" s="4"/>
    </row>
    <row r="165" spans="1:11" ht="45.75" customHeight="1">
      <c r="A165" s="25">
        <v>149</v>
      </c>
      <c r="B165" s="35" t="s">
        <v>340</v>
      </c>
      <c r="C165" s="12" t="s">
        <v>322</v>
      </c>
      <c r="D165" s="13" t="s">
        <v>403</v>
      </c>
      <c r="E165" s="11">
        <v>429.8</v>
      </c>
      <c r="F165" s="11"/>
      <c r="G165" s="11"/>
      <c r="I165" s="4"/>
      <c r="J165" s="5"/>
      <c r="K165" s="4"/>
    </row>
    <row r="166" spans="1:11" ht="45.75" customHeight="1">
      <c r="A166" s="25">
        <v>150</v>
      </c>
      <c r="B166" s="35" t="s">
        <v>340</v>
      </c>
      <c r="C166" s="12" t="s">
        <v>323</v>
      </c>
      <c r="D166" s="13" t="s">
        <v>404</v>
      </c>
      <c r="E166" s="11">
        <v>28.7</v>
      </c>
      <c r="F166" s="11"/>
      <c r="G166" s="11"/>
      <c r="I166" s="4"/>
      <c r="J166" s="5"/>
      <c r="K166" s="4"/>
    </row>
    <row r="167" spans="1:11" ht="75.75" customHeight="1">
      <c r="A167" s="25">
        <v>151</v>
      </c>
      <c r="B167" s="35" t="s">
        <v>340</v>
      </c>
      <c r="C167" s="12" t="s">
        <v>162</v>
      </c>
      <c r="D167" s="13" t="s">
        <v>163</v>
      </c>
      <c r="E167" s="11">
        <f>530.5+955.2</f>
        <v>1485.7</v>
      </c>
      <c r="F167" s="11"/>
      <c r="G167" s="11"/>
      <c r="I167" s="4"/>
      <c r="J167" s="5"/>
      <c r="K167" s="4"/>
    </row>
    <row r="168" spans="1:11" ht="92.25" customHeight="1">
      <c r="A168" s="25">
        <v>152</v>
      </c>
      <c r="B168" s="35" t="s">
        <v>340</v>
      </c>
      <c r="C168" s="12" t="s">
        <v>91</v>
      </c>
      <c r="D168" s="13" t="s">
        <v>121</v>
      </c>
      <c r="E168" s="11">
        <f>E169+E170</f>
        <v>4591.9</v>
      </c>
      <c r="F168" s="11"/>
      <c r="G168" s="11"/>
      <c r="I168" s="4"/>
      <c r="J168" s="5"/>
      <c r="K168" s="4"/>
    </row>
    <row r="169" spans="1:11" ht="15" customHeight="1">
      <c r="A169" s="25">
        <v>153</v>
      </c>
      <c r="B169" s="35" t="s">
        <v>340</v>
      </c>
      <c r="C169" s="12" t="s">
        <v>405</v>
      </c>
      <c r="D169" s="13" t="s">
        <v>134</v>
      </c>
      <c r="E169" s="11">
        <v>4529.4</v>
      </c>
      <c r="F169" s="11"/>
      <c r="G169" s="11"/>
      <c r="I169" s="4"/>
      <c r="J169" s="5"/>
      <c r="K169" s="4"/>
    </row>
    <row r="170" spans="1:11" ht="34.5" customHeight="1">
      <c r="A170" s="25">
        <v>154</v>
      </c>
      <c r="B170" s="35" t="s">
        <v>340</v>
      </c>
      <c r="C170" s="12" t="s">
        <v>406</v>
      </c>
      <c r="D170" s="13" t="s">
        <v>135</v>
      </c>
      <c r="E170" s="11">
        <v>62.5</v>
      </c>
      <c r="F170" s="11"/>
      <c r="G170" s="11"/>
      <c r="I170" s="4"/>
      <c r="J170" s="5"/>
      <c r="K170" s="4"/>
    </row>
    <row r="171" spans="1:11" ht="59.25" customHeight="1">
      <c r="A171" s="25">
        <v>155</v>
      </c>
      <c r="B171" s="35" t="s">
        <v>340</v>
      </c>
      <c r="C171" s="12" t="s">
        <v>49</v>
      </c>
      <c r="D171" s="13" t="s">
        <v>50</v>
      </c>
      <c r="E171" s="11">
        <v>601</v>
      </c>
      <c r="F171" s="11"/>
      <c r="G171" s="11"/>
      <c r="I171" s="4"/>
      <c r="J171" s="5"/>
      <c r="K171" s="4"/>
    </row>
    <row r="172" spans="1:11" ht="156" customHeight="1">
      <c r="A172" s="25">
        <v>156</v>
      </c>
      <c r="B172" s="35" t="s">
        <v>340</v>
      </c>
      <c r="C172" s="12" t="s">
        <v>89</v>
      </c>
      <c r="D172" s="13" t="s">
        <v>85</v>
      </c>
      <c r="E172" s="11">
        <f>E173+E174</f>
        <v>4517.45</v>
      </c>
      <c r="F172" s="11"/>
      <c r="G172" s="11"/>
      <c r="I172" s="4"/>
      <c r="J172" s="5"/>
      <c r="K172" s="4"/>
    </row>
    <row r="173" spans="1:11" ht="30" customHeight="1">
      <c r="A173" s="25">
        <v>157</v>
      </c>
      <c r="B173" s="35" t="s">
        <v>340</v>
      </c>
      <c r="C173" s="12" t="s">
        <v>407</v>
      </c>
      <c r="D173" s="13" t="s">
        <v>136</v>
      </c>
      <c r="E173" s="11">
        <f>4882.1-429.06</f>
        <v>4453.04</v>
      </c>
      <c r="F173" s="11"/>
      <c r="G173" s="11"/>
      <c r="I173" s="4"/>
      <c r="J173" s="5"/>
      <c r="K173" s="4"/>
    </row>
    <row r="174" spans="1:11" ht="29.25" customHeight="1">
      <c r="A174" s="25">
        <v>158</v>
      </c>
      <c r="B174" s="35" t="s">
        <v>340</v>
      </c>
      <c r="C174" s="12" t="s">
        <v>414</v>
      </c>
      <c r="D174" s="13" t="s">
        <v>137</v>
      </c>
      <c r="E174" s="11">
        <f>72.11-7.7</f>
        <v>64.41</v>
      </c>
      <c r="F174" s="11"/>
      <c r="G174" s="11"/>
      <c r="I174" s="4"/>
      <c r="J174" s="5"/>
      <c r="K174" s="4"/>
    </row>
    <row r="175" spans="1:11" ht="77.25" customHeight="1">
      <c r="A175" s="25">
        <v>159</v>
      </c>
      <c r="B175" s="35" t="s">
        <v>340</v>
      </c>
      <c r="C175" s="12" t="s">
        <v>415</v>
      </c>
      <c r="D175" s="13" t="s">
        <v>416</v>
      </c>
      <c r="E175" s="11">
        <f>E176+E177</f>
        <v>24.91</v>
      </c>
      <c r="F175" s="11"/>
      <c r="G175" s="11"/>
      <c r="I175" s="4"/>
      <c r="J175" s="5"/>
      <c r="K175" s="4"/>
    </row>
    <row r="176" spans="1:11" ht="30.75" customHeight="1">
      <c r="A176" s="25">
        <v>160</v>
      </c>
      <c r="B176" s="35" t="s">
        <v>340</v>
      </c>
      <c r="C176" s="12" t="s">
        <v>419</v>
      </c>
      <c r="D176" s="13" t="s">
        <v>417</v>
      </c>
      <c r="E176" s="11">
        <f>46.97-22.45</f>
        <v>24.52</v>
      </c>
      <c r="F176" s="11"/>
      <c r="G176" s="11"/>
      <c r="I176" s="4"/>
      <c r="J176" s="5"/>
      <c r="K176" s="4"/>
    </row>
    <row r="177" spans="1:11" ht="19.5" customHeight="1">
      <c r="A177" s="25">
        <v>161</v>
      </c>
      <c r="B177" s="35" t="s">
        <v>340</v>
      </c>
      <c r="C177" s="12" t="s">
        <v>420</v>
      </c>
      <c r="D177" s="13" t="s">
        <v>418</v>
      </c>
      <c r="E177" s="11">
        <f>0.8-0.41</f>
        <v>0.39000000000000007</v>
      </c>
      <c r="F177" s="11"/>
      <c r="G177" s="11"/>
      <c r="I177" s="4"/>
      <c r="J177" s="5"/>
      <c r="K177" s="4"/>
    </row>
    <row r="178" spans="1:11" ht="97.5" customHeight="1">
      <c r="A178" s="25">
        <v>162</v>
      </c>
      <c r="B178" s="35" t="s">
        <v>340</v>
      </c>
      <c r="C178" s="12" t="s">
        <v>35</v>
      </c>
      <c r="D178" s="13" t="s">
        <v>36</v>
      </c>
      <c r="E178" s="11">
        <f>E179</f>
        <v>1375.9</v>
      </c>
      <c r="F178" s="11"/>
      <c r="G178" s="11"/>
      <c r="I178" s="4"/>
      <c r="J178" s="5"/>
      <c r="K178" s="4"/>
    </row>
    <row r="179" spans="1:11" ht="98.25" customHeight="1">
      <c r="A179" s="25">
        <v>163</v>
      </c>
      <c r="B179" s="35" t="s">
        <v>340</v>
      </c>
      <c r="C179" s="12" t="s">
        <v>37</v>
      </c>
      <c r="D179" s="13" t="s">
        <v>36</v>
      </c>
      <c r="E179" s="11">
        <f>E180+E181</f>
        <v>1375.9</v>
      </c>
      <c r="F179" s="11"/>
      <c r="G179" s="11"/>
      <c r="I179" s="4"/>
      <c r="J179" s="5"/>
      <c r="K179" s="4"/>
    </row>
    <row r="180" spans="1:11" ht="47.25" customHeight="1">
      <c r="A180" s="25">
        <v>164</v>
      </c>
      <c r="B180" s="35" t="s">
        <v>340</v>
      </c>
      <c r="C180" s="12" t="s">
        <v>38</v>
      </c>
      <c r="D180" s="13" t="s">
        <v>39</v>
      </c>
      <c r="E180" s="11">
        <v>252</v>
      </c>
      <c r="F180" s="11"/>
      <c r="G180" s="11"/>
      <c r="I180" s="4"/>
      <c r="J180" s="5"/>
      <c r="K180" s="4"/>
    </row>
    <row r="181" spans="1:11" ht="47.25" customHeight="1">
      <c r="A181" s="25">
        <v>165</v>
      </c>
      <c r="B181" s="35" t="s">
        <v>340</v>
      </c>
      <c r="C181" s="12" t="s">
        <v>40</v>
      </c>
      <c r="D181" s="13" t="s">
        <v>41</v>
      </c>
      <c r="E181" s="11">
        <v>1123.9</v>
      </c>
      <c r="F181" s="11"/>
      <c r="G181" s="11"/>
      <c r="I181" s="4"/>
      <c r="J181" s="5"/>
      <c r="K181" s="4"/>
    </row>
    <row r="182" spans="1:11" ht="78.75" customHeight="1">
      <c r="A182" s="25">
        <v>166</v>
      </c>
      <c r="B182" s="35" t="s">
        <v>340</v>
      </c>
      <c r="C182" s="12" t="s">
        <v>125</v>
      </c>
      <c r="D182" s="77" t="s">
        <v>275</v>
      </c>
      <c r="E182" s="46">
        <f>E183</f>
        <v>365.20000000000005</v>
      </c>
      <c r="F182" s="46"/>
      <c r="G182" s="46"/>
      <c r="I182" s="4"/>
      <c r="J182" s="5"/>
      <c r="K182" s="4"/>
    </row>
    <row r="183" spans="1:11" ht="79.5" customHeight="1">
      <c r="A183" s="25">
        <v>167</v>
      </c>
      <c r="B183" s="35" t="s">
        <v>340</v>
      </c>
      <c r="C183" s="12" t="s">
        <v>90</v>
      </c>
      <c r="D183" s="70" t="s">
        <v>126</v>
      </c>
      <c r="E183" s="46">
        <f>E184+E185+E186</f>
        <v>365.20000000000005</v>
      </c>
      <c r="F183" s="46"/>
      <c r="G183" s="46"/>
      <c r="I183" s="4"/>
      <c r="J183" s="5"/>
      <c r="K183" s="4"/>
    </row>
    <row r="184" spans="1:11" ht="107.25" customHeight="1">
      <c r="A184" s="25">
        <v>168</v>
      </c>
      <c r="B184" s="35" t="s">
        <v>340</v>
      </c>
      <c r="C184" s="12" t="s">
        <v>86</v>
      </c>
      <c r="D184" s="13" t="s">
        <v>131</v>
      </c>
      <c r="E184" s="46">
        <f>E185+E186</f>
        <v>182.6</v>
      </c>
      <c r="F184" s="46"/>
      <c r="G184" s="46"/>
      <c r="I184" s="4"/>
      <c r="J184" s="5"/>
      <c r="K184" s="4"/>
    </row>
    <row r="185" spans="1:11" ht="60.75" customHeight="1">
      <c r="A185" s="25">
        <v>169</v>
      </c>
      <c r="B185" s="35" t="s">
        <v>340</v>
      </c>
      <c r="C185" s="12" t="s">
        <v>354</v>
      </c>
      <c r="D185" s="13" t="s">
        <v>132</v>
      </c>
      <c r="E185" s="11">
        <v>179</v>
      </c>
      <c r="F185" s="11"/>
      <c r="G185" s="11"/>
      <c r="I185" s="4"/>
      <c r="J185" s="5"/>
      <c r="K185" s="4"/>
    </row>
    <row r="186" spans="1:11" ht="63" customHeight="1">
      <c r="A186" s="25">
        <v>170</v>
      </c>
      <c r="B186" s="35" t="s">
        <v>340</v>
      </c>
      <c r="C186" s="12" t="s">
        <v>355</v>
      </c>
      <c r="D186" s="13" t="s">
        <v>133</v>
      </c>
      <c r="E186" s="11">
        <v>3.6</v>
      </c>
      <c r="F186" s="11"/>
      <c r="G186" s="11"/>
      <c r="I186" s="4"/>
      <c r="J186" s="5"/>
      <c r="K186" s="4"/>
    </row>
    <row r="187" spans="1:11" ht="0.75" customHeight="1" hidden="1">
      <c r="A187" s="25">
        <v>143</v>
      </c>
      <c r="B187" s="35" t="s">
        <v>340</v>
      </c>
      <c r="C187" s="12" t="s">
        <v>276</v>
      </c>
      <c r="D187" s="13" t="s">
        <v>277</v>
      </c>
      <c r="E187" s="46"/>
      <c r="F187" s="46"/>
      <c r="G187" s="46"/>
      <c r="I187" s="4"/>
      <c r="J187" s="5"/>
      <c r="K187" s="4"/>
    </row>
    <row r="188" spans="1:11" ht="80.25" customHeight="1" hidden="1">
      <c r="A188" s="25"/>
      <c r="B188" s="35" t="s">
        <v>340</v>
      </c>
      <c r="C188" s="12" t="s">
        <v>284</v>
      </c>
      <c r="D188" s="70" t="s">
        <v>285</v>
      </c>
      <c r="E188" s="46"/>
      <c r="F188" s="46"/>
      <c r="G188" s="46"/>
      <c r="I188" s="4"/>
      <c r="J188" s="5"/>
      <c r="K188" s="4"/>
    </row>
    <row r="189" spans="1:11" ht="94.5" customHeight="1" hidden="1">
      <c r="A189" s="25">
        <v>144</v>
      </c>
      <c r="B189" s="35" t="s">
        <v>340</v>
      </c>
      <c r="C189" s="12" t="s">
        <v>356</v>
      </c>
      <c r="D189" s="13" t="s">
        <v>358</v>
      </c>
      <c r="E189" s="46"/>
      <c r="F189" s="46"/>
      <c r="G189" s="46"/>
      <c r="I189" s="4"/>
      <c r="J189" s="5"/>
      <c r="K189" s="4"/>
    </row>
    <row r="190" spans="1:11" ht="94.5" customHeight="1" hidden="1">
      <c r="A190" s="25">
        <v>145</v>
      </c>
      <c r="B190" s="35" t="s">
        <v>340</v>
      </c>
      <c r="C190" s="12" t="s">
        <v>357</v>
      </c>
      <c r="D190" s="13" t="s">
        <v>359</v>
      </c>
      <c r="E190" s="11"/>
      <c r="F190" s="11"/>
      <c r="G190" s="11"/>
      <c r="I190" s="4"/>
      <c r="J190" s="5"/>
      <c r="K190" s="4"/>
    </row>
    <row r="191" spans="1:11" ht="61.5" customHeight="1" hidden="1">
      <c r="A191" s="25">
        <v>124</v>
      </c>
      <c r="B191" s="35" t="s">
        <v>340</v>
      </c>
      <c r="C191" s="12" t="s">
        <v>410</v>
      </c>
      <c r="D191" s="13" t="s">
        <v>411</v>
      </c>
      <c r="E191" s="11"/>
      <c r="F191" s="11"/>
      <c r="G191" s="11"/>
      <c r="I191" s="4"/>
      <c r="J191" s="5"/>
      <c r="K191" s="4"/>
    </row>
    <row r="192" spans="1:11" ht="62.25" customHeight="1" hidden="1">
      <c r="A192" s="25">
        <v>125</v>
      </c>
      <c r="B192" s="35" t="s">
        <v>340</v>
      </c>
      <c r="C192" s="12" t="s">
        <v>412</v>
      </c>
      <c r="D192" s="13" t="s">
        <v>413</v>
      </c>
      <c r="E192" s="11"/>
      <c r="F192" s="11"/>
      <c r="G192" s="11"/>
      <c r="I192" s="4"/>
      <c r="J192" s="5"/>
      <c r="K192" s="4"/>
    </row>
    <row r="193" spans="1:11" ht="62.25" customHeight="1">
      <c r="A193" s="25">
        <v>171</v>
      </c>
      <c r="B193" s="35" t="s">
        <v>340</v>
      </c>
      <c r="C193" s="12" t="s">
        <v>16</v>
      </c>
      <c r="D193" s="13" t="s">
        <v>17</v>
      </c>
      <c r="E193" s="11">
        <v>37.8</v>
      </c>
      <c r="F193" s="11"/>
      <c r="G193" s="11"/>
      <c r="I193" s="4"/>
      <c r="J193" s="5"/>
      <c r="K193" s="4"/>
    </row>
    <row r="194" spans="1:11" ht="76.5" customHeight="1">
      <c r="A194" s="25">
        <v>172</v>
      </c>
      <c r="B194" s="35" t="s">
        <v>340</v>
      </c>
      <c r="C194" s="12" t="s">
        <v>18</v>
      </c>
      <c r="D194" s="13" t="s">
        <v>19</v>
      </c>
      <c r="E194" s="11">
        <v>3.9</v>
      </c>
      <c r="F194" s="11"/>
      <c r="G194" s="11"/>
      <c r="I194" s="4"/>
      <c r="J194" s="5"/>
      <c r="K194" s="4"/>
    </row>
    <row r="195" spans="1:11" ht="18" customHeight="1">
      <c r="A195" s="25">
        <v>173</v>
      </c>
      <c r="B195" s="45" t="s">
        <v>340</v>
      </c>
      <c r="C195" s="12" t="s">
        <v>253</v>
      </c>
      <c r="D195" s="13" t="s">
        <v>254</v>
      </c>
      <c r="E195" s="69">
        <f>E200+E198</f>
        <v>513.3399999999999</v>
      </c>
      <c r="F195" s="69"/>
      <c r="G195" s="69"/>
      <c r="I195" s="4"/>
      <c r="J195" s="5"/>
      <c r="K195" s="4"/>
    </row>
    <row r="196" spans="1:11" ht="66.75" customHeight="1" hidden="1">
      <c r="A196" s="25">
        <v>125</v>
      </c>
      <c r="B196" s="45" t="s">
        <v>340</v>
      </c>
      <c r="C196" s="12" t="s">
        <v>301</v>
      </c>
      <c r="D196" s="13" t="s">
        <v>339</v>
      </c>
      <c r="E196" s="11"/>
      <c r="F196" s="11"/>
      <c r="G196" s="11"/>
      <c r="I196" s="4"/>
      <c r="J196" s="5"/>
      <c r="K196" s="4"/>
    </row>
    <row r="197" spans="1:11" ht="82.5" customHeight="1" hidden="1">
      <c r="A197" s="25">
        <v>126</v>
      </c>
      <c r="B197" s="45" t="s">
        <v>340</v>
      </c>
      <c r="C197" s="12" t="s">
        <v>246</v>
      </c>
      <c r="D197" s="13" t="s">
        <v>247</v>
      </c>
      <c r="E197" s="11"/>
      <c r="F197" s="11"/>
      <c r="G197" s="11"/>
      <c r="I197" s="4"/>
      <c r="J197" s="5"/>
      <c r="K197" s="4"/>
    </row>
    <row r="198" spans="1:11" ht="63" customHeight="1">
      <c r="A198" s="25">
        <v>174</v>
      </c>
      <c r="B198" s="45" t="s">
        <v>340</v>
      </c>
      <c r="C198" s="12" t="s">
        <v>301</v>
      </c>
      <c r="D198" s="13" t="s">
        <v>144</v>
      </c>
      <c r="E198" s="11">
        <f>E199</f>
        <v>425.03</v>
      </c>
      <c r="F198" s="11"/>
      <c r="G198" s="11"/>
      <c r="I198" s="4"/>
      <c r="J198" s="5"/>
      <c r="K198" s="4"/>
    </row>
    <row r="199" spans="1:11" ht="77.25" customHeight="1">
      <c r="A199" s="25">
        <v>175</v>
      </c>
      <c r="B199" s="45" t="s">
        <v>340</v>
      </c>
      <c r="C199" s="12" t="s">
        <v>246</v>
      </c>
      <c r="D199" s="13" t="s">
        <v>145</v>
      </c>
      <c r="E199" s="11">
        <f>417.51+7.52</f>
        <v>425.03</v>
      </c>
      <c r="F199" s="11"/>
      <c r="G199" s="11"/>
      <c r="I199" s="4"/>
      <c r="J199" s="5"/>
      <c r="K199" s="4"/>
    </row>
    <row r="200" spans="1:11" ht="62.25" customHeight="1">
      <c r="A200" s="25">
        <v>176</v>
      </c>
      <c r="B200" s="45" t="s">
        <v>340</v>
      </c>
      <c r="C200" s="12" t="s">
        <v>351</v>
      </c>
      <c r="D200" s="74" t="s">
        <v>286</v>
      </c>
      <c r="E200" s="11">
        <f>E201</f>
        <v>88.31</v>
      </c>
      <c r="F200" s="11"/>
      <c r="G200" s="11"/>
      <c r="I200" s="4"/>
      <c r="J200" s="5"/>
      <c r="K200" s="4"/>
    </row>
    <row r="201" spans="1:11" ht="44.25" customHeight="1">
      <c r="A201" s="25">
        <v>177</v>
      </c>
      <c r="B201" s="45" t="s">
        <v>340</v>
      </c>
      <c r="C201" s="12" t="s">
        <v>350</v>
      </c>
      <c r="D201" s="73" t="s">
        <v>127</v>
      </c>
      <c r="E201" s="11">
        <v>88.31</v>
      </c>
      <c r="F201" s="11"/>
      <c r="G201" s="11"/>
      <c r="I201" s="4"/>
      <c r="J201" s="5"/>
      <c r="K201" s="4"/>
    </row>
    <row r="202" spans="1:11" ht="34.5" customHeight="1" hidden="1">
      <c r="A202" s="25">
        <v>129</v>
      </c>
      <c r="B202" s="42" t="s">
        <v>340</v>
      </c>
      <c r="C202" s="43" t="s">
        <v>313</v>
      </c>
      <c r="D202" s="44" t="s">
        <v>333</v>
      </c>
      <c r="E202" s="24"/>
      <c r="F202" s="24"/>
      <c r="G202" s="24"/>
      <c r="I202" s="4"/>
      <c r="J202" s="5"/>
      <c r="K202" s="4"/>
    </row>
    <row r="203" spans="1:11" ht="27.75" customHeight="1" hidden="1">
      <c r="A203" s="25">
        <v>130</v>
      </c>
      <c r="B203" s="45" t="s">
        <v>340</v>
      </c>
      <c r="C203" s="43" t="s">
        <v>332</v>
      </c>
      <c r="D203" s="44" t="s">
        <v>333</v>
      </c>
      <c r="E203" s="24"/>
      <c r="F203" s="24"/>
      <c r="G203" s="24"/>
      <c r="I203" s="4"/>
      <c r="J203" s="5"/>
      <c r="K203" s="4"/>
    </row>
    <row r="204" spans="1:11" ht="26.25" customHeight="1" hidden="1">
      <c r="A204" s="25">
        <v>131</v>
      </c>
      <c r="B204" s="45" t="s">
        <v>340</v>
      </c>
      <c r="C204" s="43" t="s">
        <v>296</v>
      </c>
      <c r="D204" s="47" t="s">
        <v>299</v>
      </c>
      <c r="E204" s="11"/>
      <c r="F204" s="11"/>
      <c r="G204" s="11"/>
      <c r="I204" s="4"/>
      <c r="J204" s="5"/>
      <c r="K204" s="4"/>
    </row>
    <row r="205" spans="1:11" ht="47.25" customHeight="1" hidden="1">
      <c r="A205" s="25">
        <v>132</v>
      </c>
      <c r="B205" s="45" t="s">
        <v>340</v>
      </c>
      <c r="C205" s="43" t="s">
        <v>240</v>
      </c>
      <c r="D205" s="47" t="s">
        <v>300</v>
      </c>
      <c r="E205" s="11"/>
      <c r="F205" s="11"/>
      <c r="G205" s="11"/>
      <c r="I205" s="4"/>
      <c r="J205" s="5"/>
      <c r="K205" s="4"/>
    </row>
    <row r="206" spans="1:11" ht="20.25" customHeight="1" hidden="1">
      <c r="A206" s="25">
        <v>149</v>
      </c>
      <c r="B206" s="45" t="s">
        <v>340</v>
      </c>
      <c r="C206" s="43" t="s">
        <v>296</v>
      </c>
      <c r="D206" s="47" t="s">
        <v>69</v>
      </c>
      <c r="E206" s="11"/>
      <c r="F206" s="11"/>
      <c r="G206" s="11"/>
      <c r="I206" s="4"/>
      <c r="J206" s="5"/>
      <c r="K206" s="4"/>
    </row>
    <row r="207" spans="1:11" ht="30.75" customHeight="1" hidden="1">
      <c r="A207" s="25">
        <v>150</v>
      </c>
      <c r="B207" s="45" t="s">
        <v>340</v>
      </c>
      <c r="C207" s="43" t="s">
        <v>240</v>
      </c>
      <c r="D207" s="47" t="s">
        <v>300</v>
      </c>
      <c r="E207" s="11"/>
      <c r="F207" s="11"/>
      <c r="G207" s="11"/>
      <c r="I207" s="4"/>
      <c r="J207" s="5"/>
      <c r="K207" s="4"/>
    </row>
    <row r="208" spans="1:11" ht="0.75" customHeight="1" hidden="1">
      <c r="A208" s="25"/>
      <c r="B208" s="35"/>
      <c r="C208" s="48"/>
      <c r="D208" s="49"/>
      <c r="E208" s="50"/>
      <c r="F208" s="50"/>
      <c r="G208" s="50"/>
      <c r="I208" s="4"/>
      <c r="J208" s="5"/>
      <c r="K208" s="4"/>
    </row>
    <row r="209" spans="1:7" ht="19.5" customHeight="1" hidden="1">
      <c r="A209" s="25"/>
      <c r="B209" s="35"/>
      <c r="C209" s="19"/>
      <c r="D209" s="20"/>
      <c r="E209" s="51"/>
      <c r="F209" s="51"/>
      <c r="G209" s="51"/>
    </row>
    <row r="210" spans="1:7" ht="17.25" customHeight="1" hidden="1">
      <c r="A210" s="25"/>
      <c r="B210" s="35"/>
      <c r="C210" s="12"/>
      <c r="D210" s="13"/>
      <c r="E210" s="51"/>
      <c r="F210" s="51"/>
      <c r="G210" s="51"/>
    </row>
    <row r="211" spans="1:20" ht="50.25" customHeight="1" hidden="1">
      <c r="A211" s="25"/>
      <c r="B211" s="35"/>
      <c r="C211" s="12"/>
      <c r="D211" s="13"/>
      <c r="E211" s="11"/>
      <c r="F211" s="11"/>
      <c r="G211" s="11"/>
      <c r="H211" s="1">
        <f>I211</f>
        <v>3731.8</v>
      </c>
      <c r="I211" s="4">
        <v>3731.8</v>
      </c>
      <c r="R211" s="1">
        <f>H211</f>
        <v>3731.8</v>
      </c>
      <c r="S211" s="1">
        <v>4000</v>
      </c>
      <c r="T211" s="1">
        <v>1942.8</v>
      </c>
    </row>
    <row r="212" spans="1:9" ht="22.5" customHeight="1" hidden="1">
      <c r="A212" s="25">
        <v>161</v>
      </c>
      <c r="B212" s="35" t="s">
        <v>340</v>
      </c>
      <c r="C212" s="21" t="s">
        <v>296</v>
      </c>
      <c r="D212" s="22" t="s">
        <v>69</v>
      </c>
      <c r="E212" s="11">
        <f>E213</f>
        <v>0</v>
      </c>
      <c r="F212" s="11"/>
      <c r="G212" s="11"/>
      <c r="I212" s="4"/>
    </row>
    <row r="213" spans="1:9" ht="30.75" customHeight="1" hidden="1">
      <c r="A213" s="25">
        <v>162</v>
      </c>
      <c r="B213" s="35" t="s">
        <v>340</v>
      </c>
      <c r="C213" s="12" t="s">
        <v>240</v>
      </c>
      <c r="D213" s="13" t="s">
        <v>300</v>
      </c>
      <c r="E213" s="11">
        <v>0</v>
      </c>
      <c r="F213" s="11"/>
      <c r="G213" s="11"/>
      <c r="I213" s="4"/>
    </row>
    <row r="214" spans="1:9" ht="30.75" customHeight="1" hidden="1">
      <c r="A214" s="25">
        <v>163</v>
      </c>
      <c r="B214" s="35" t="s">
        <v>340</v>
      </c>
      <c r="C214" s="12" t="s">
        <v>141</v>
      </c>
      <c r="D214" s="13" t="s">
        <v>146</v>
      </c>
      <c r="E214" s="11">
        <v>0</v>
      </c>
      <c r="F214" s="11"/>
      <c r="G214" s="11"/>
      <c r="I214" s="4"/>
    </row>
    <row r="215" spans="1:9" ht="77.25" customHeight="1">
      <c r="A215" s="25">
        <v>178</v>
      </c>
      <c r="B215" s="35" t="s">
        <v>340</v>
      </c>
      <c r="C215" s="12" t="s">
        <v>22</v>
      </c>
      <c r="D215" s="22" t="s">
        <v>32</v>
      </c>
      <c r="E215" s="11">
        <f>E216+E218</f>
        <v>882.06</v>
      </c>
      <c r="F215" s="11"/>
      <c r="G215" s="11"/>
      <c r="I215" s="4"/>
    </row>
    <row r="216" spans="1:9" ht="75.75" customHeight="1">
      <c r="A216" s="25">
        <v>179</v>
      </c>
      <c r="B216" s="35" t="s">
        <v>340</v>
      </c>
      <c r="C216" s="12" t="s">
        <v>23</v>
      </c>
      <c r="D216" s="13" t="s">
        <v>32</v>
      </c>
      <c r="E216" s="11">
        <f>E217</f>
        <v>388.99</v>
      </c>
      <c r="F216" s="11"/>
      <c r="G216" s="11"/>
      <c r="I216" s="4"/>
    </row>
    <row r="217" spans="1:9" ht="60" customHeight="1">
      <c r="A217" s="25">
        <v>180</v>
      </c>
      <c r="B217" s="35" t="s">
        <v>24</v>
      </c>
      <c r="C217" s="12" t="s">
        <v>64</v>
      </c>
      <c r="D217" s="13" t="s">
        <v>28</v>
      </c>
      <c r="E217" s="11">
        <v>388.99</v>
      </c>
      <c r="F217" s="11"/>
      <c r="G217" s="11"/>
      <c r="I217" s="4"/>
    </row>
    <row r="218" spans="1:9" ht="32.25" customHeight="1">
      <c r="A218" s="25">
        <v>181</v>
      </c>
      <c r="B218" s="35" t="s">
        <v>340</v>
      </c>
      <c r="C218" s="12" t="s">
        <v>25</v>
      </c>
      <c r="D218" s="13" t="s">
        <v>29</v>
      </c>
      <c r="E218" s="11">
        <f>E219</f>
        <v>493.07</v>
      </c>
      <c r="F218" s="11"/>
      <c r="G218" s="11"/>
      <c r="I218" s="4"/>
    </row>
    <row r="219" spans="1:9" ht="29.25" customHeight="1">
      <c r="A219" s="25">
        <v>182</v>
      </c>
      <c r="B219" s="35" t="s">
        <v>340</v>
      </c>
      <c r="C219" s="12" t="s">
        <v>26</v>
      </c>
      <c r="D219" s="13" t="s">
        <v>31</v>
      </c>
      <c r="E219" s="11">
        <f>E220</f>
        <v>493.07</v>
      </c>
      <c r="F219" s="11"/>
      <c r="G219" s="11"/>
      <c r="I219" s="4"/>
    </row>
    <row r="220" spans="1:9" ht="30.75" customHeight="1">
      <c r="A220" s="25">
        <v>183</v>
      </c>
      <c r="B220" s="35" t="s">
        <v>340</v>
      </c>
      <c r="C220" s="12" t="s">
        <v>27</v>
      </c>
      <c r="D220" s="13" t="s">
        <v>30</v>
      </c>
      <c r="E220" s="11">
        <v>493.07</v>
      </c>
      <c r="F220" s="11"/>
      <c r="G220" s="11"/>
      <c r="I220" s="4"/>
    </row>
    <row r="221" spans="1:9" ht="30" customHeight="1">
      <c r="A221" s="25">
        <v>184</v>
      </c>
      <c r="B221" s="35" t="s">
        <v>340</v>
      </c>
      <c r="C221" s="21" t="s">
        <v>166</v>
      </c>
      <c r="D221" s="22" t="s">
        <v>169</v>
      </c>
      <c r="E221" s="11">
        <f>E222</f>
        <v>-121.39</v>
      </c>
      <c r="F221" s="11"/>
      <c r="G221" s="11"/>
      <c r="I221" s="4"/>
    </row>
    <row r="222" spans="1:9" ht="45" customHeight="1">
      <c r="A222" s="25">
        <v>185</v>
      </c>
      <c r="B222" s="35" t="s">
        <v>340</v>
      </c>
      <c r="C222" s="12" t="s">
        <v>168</v>
      </c>
      <c r="D222" s="13" t="s">
        <v>167</v>
      </c>
      <c r="E222" s="11">
        <v>-121.39</v>
      </c>
      <c r="F222" s="11"/>
      <c r="G222" s="11"/>
      <c r="I222" s="4"/>
    </row>
    <row r="223" spans="1:7" ht="23.25" customHeight="1">
      <c r="A223" s="25">
        <v>186</v>
      </c>
      <c r="B223" s="25"/>
      <c r="C223" s="52" t="s">
        <v>233</v>
      </c>
      <c r="D223" s="53"/>
      <c r="E223" s="54">
        <f>E6+E50</f>
        <v>378645.67000000004</v>
      </c>
      <c r="F223" s="54"/>
      <c r="G223" s="54"/>
    </row>
    <row r="224" spans="1:7" ht="27.75" customHeight="1">
      <c r="A224" s="57"/>
      <c r="B224" s="58"/>
      <c r="C224" s="8"/>
      <c r="D224" s="4"/>
      <c r="E224" s="8"/>
      <c r="F224" s="8"/>
      <c r="G224" s="59"/>
    </row>
    <row r="225" spans="1:7" ht="12.75" customHeight="1" hidden="1">
      <c r="A225" s="60"/>
      <c r="B225" s="58"/>
      <c r="C225" s="8"/>
      <c r="D225" s="4"/>
      <c r="E225" s="8"/>
      <c r="F225" s="8"/>
      <c r="G225" s="59"/>
    </row>
    <row r="226" spans="1:7" ht="15.75">
      <c r="A226" s="4"/>
      <c r="B226" s="8"/>
      <c r="C226" s="8"/>
      <c r="D226" s="4"/>
      <c r="E226" s="8"/>
      <c r="F226" s="8"/>
      <c r="G226" s="59"/>
    </row>
    <row r="227" spans="1:7" ht="15.75">
      <c r="A227" s="4"/>
      <c r="B227" s="8"/>
      <c r="C227" s="8"/>
      <c r="D227" s="4"/>
      <c r="E227" s="4"/>
      <c r="F227" s="4"/>
      <c r="G227" s="61"/>
    </row>
    <row r="228" spans="1:7" ht="15.75" hidden="1">
      <c r="A228" s="4"/>
      <c r="B228" s="8"/>
      <c r="C228" s="8"/>
      <c r="D228" s="4"/>
      <c r="E228" s="4"/>
      <c r="F228" s="4"/>
      <c r="G228" s="61"/>
    </row>
    <row r="229" spans="1:7" ht="19.5" customHeight="1">
      <c r="A229" s="4"/>
      <c r="B229" s="8"/>
      <c r="C229" s="8"/>
      <c r="D229" s="4"/>
      <c r="E229" s="4"/>
      <c r="F229" s="4"/>
      <c r="G229" s="61"/>
    </row>
    <row r="230" spans="1:7" ht="15.75">
      <c r="A230" s="4"/>
      <c r="B230" s="8"/>
      <c r="C230" s="8"/>
      <c r="D230" s="4"/>
      <c r="E230" s="4"/>
      <c r="F230" s="4"/>
      <c r="G230" s="61"/>
    </row>
    <row r="231" spans="1:7" ht="15.75" customHeight="1">
      <c r="A231" s="4"/>
      <c r="B231" s="8"/>
      <c r="C231" s="8"/>
      <c r="D231" s="4"/>
      <c r="E231" s="4"/>
      <c r="F231" s="4"/>
      <c r="G231" s="61"/>
    </row>
    <row r="232" spans="1:7" ht="15.75">
      <c r="A232" s="4"/>
      <c r="B232" s="8"/>
      <c r="C232" s="8"/>
      <c r="D232" s="4"/>
      <c r="E232" s="4"/>
      <c r="F232" s="4"/>
      <c r="G232" s="61"/>
    </row>
    <row r="233" spans="1:7" ht="15.75">
      <c r="A233" s="4"/>
      <c r="B233" s="8"/>
      <c r="C233" s="8"/>
      <c r="D233" s="4"/>
      <c r="E233" s="4"/>
      <c r="F233" s="4"/>
      <c r="G233" s="61"/>
    </row>
    <row r="234" spans="1:7" ht="15.75">
      <c r="A234" s="4"/>
      <c r="B234" s="8"/>
      <c r="C234" s="8"/>
      <c r="D234" s="4"/>
      <c r="E234" s="4"/>
      <c r="F234" s="4"/>
      <c r="G234" s="61"/>
    </row>
    <row r="235" spans="1:7" ht="15.75">
      <c r="A235" s="4"/>
      <c r="B235" s="8"/>
      <c r="C235" s="8"/>
      <c r="D235" s="4"/>
      <c r="E235" s="4"/>
      <c r="F235" s="4"/>
      <c r="G235" s="61"/>
    </row>
    <row r="236" spans="1:7" ht="15.75">
      <c r="A236" s="4"/>
      <c r="B236" s="8"/>
      <c r="C236" s="8"/>
      <c r="D236" s="4"/>
      <c r="E236" s="4"/>
      <c r="F236" s="4"/>
      <c r="G236" s="61"/>
    </row>
    <row r="237" spans="1:7" ht="15.75">
      <c r="A237" s="4"/>
      <c r="B237" s="8"/>
      <c r="C237" s="8"/>
      <c r="D237" s="4"/>
      <c r="E237" s="4"/>
      <c r="F237" s="4"/>
      <c r="G237" s="61"/>
    </row>
    <row r="238" spans="1:7" ht="15.75">
      <c r="A238" s="4"/>
      <c r="B238" s="4"/>
      <c r="C238" s="4"/>
      <c r="D238" s="4"/>
      <c r="E238" s="4"/>
      <c r="F238" s="4"/>
      <c r="G238" s="61"/>
    </row>
    <row r="239" spans="1:7" ht="15.75">
      <c r="A239" s="4"/>
      <c r="B239" s="4"/>
      <c r="C239" s="4"/>
      <c r="D239" s="4"/>
      <c r="E239" s="4"/>
      <c r="F239" s="4"/>
      <c r="G239" s="61"/>
    </row>
    <row r="240" spans="1:7" ht="15.75">
      <c r="A240" s="4"/>
      <c r="B240" s="4"/>
      <c r="C240" s="4"/>
      <c r="D240" s="4"/>
      <c r="E240" s="4"/>
      <c r="F240" s="4"/>
      <c r="G240" s="61"/>
    </row>
    <row r="241" spans="1:7" ht="15.75">
      <c r="A241" s="4"/>
      <c r="B241" s="4"/>
      <c r="C241" s="4"/>
      <c r="D241" s="4"/>
      <c r="E241" s="4"/>
      <c r="F241" s="4"/>
      <c r="G241" s="61"/>
    </row>
    <row r="242" spans="1:7" ht="15.75">
      <c r="A242" s="4"/>
      <c r="B242" s="4"/>
      <c r="C242" s="4"/>
      <c r="D242" s="4"/>
      <c r="E242" s="4"/>
      <c r="F242" s="4"/>
      <c r="G242" s="61"/>
    </row>
    <row r="243" spans="1:7" ht="15.75">
      <c r="A243" s="4"/>
      <c r="B243" s="4"/>
      <c r="C243" s="4"/>
      <c r="D243" s="4"/>
      <c r="E243" s="4"/>
      <c r="F243" s="4"/>
      <c r="G243" s="61"/>
    </row>
    <row r="244" spans="1:7" ht="15.75">
      <c r="A244" s="4"/>
      <c r="B244" s="4"/>
      <c r="C244" s="4"/>
      <c r="D244" s="4"/>
      <c r="E244" s="4"/>
      <c r="F244" s="4"/>
      <c r="G244" s="61"/>
    </row>
    <row r="245" spans="1:7" ht="15.75">
      <c r="A245" s="4"/>
      <c r="B245" s="4"/>
      <c r="C245" s="4"/>
      <c r="D245" s="4"/>
      <c r="E245" s="4"/>
      <c r="F245" s="4"/>
      <c r="G245" s="61"/>
    </row>
    <row r="246" spans="1:7" ht="15.75">
      <c r="A246" s="4"/>
      <c r="B246" s="4"/>
      <c r="C246" s="4"/>
      <c r="D246" s="4"/>
      <c r="E246" s="4"/>
      <c r="F246" s="4"/>
      <c r="G246" s="61"/>
    </row>
    <row r="247" spans="1:7" ht="15.75">
      <c r="A247" s="4"/>
      <c r="B247" s="4"/>
      <c r="C247" s="4"/>
      <c r="D247" s="4"/>
      <c r="E247" s="4"/>
      <c r="F247" s="4"/>
      <c r="G247" s="61"/>
    </row>
    <row r="248" spans="1:7" ht="15.75">
      <c r="A248" s="4"/>
      <c r="B248" s="4"/>
      <c r="C248" s="4"/>
      <c r="D248" s="4"/>
      <c r="E248" s="4"/>
      <c r="F248" s="4"/>
      <c r="G248" s="61"/>
    </row>
    <row r="249" spans="1:7" ht="15.75">
      <c r="A249" s="4"/>
      <c r="B249" s="4"/>
      <c r="C249" s="4"/>
      <c r="D249" s="4"/>
      <c r="E249" s="4"/>
      <c r="F249" s="4"/>
      <c r="G249" s="61"/>
    </row>
    <row r="250" spans="1:7" ht="15.75">
      <c r="A250" s="4"/>
      <c r="B250" s="4"/>
      <c r="C250" s="4"/>
      <c r="D250" s="4"/>
      <c r="E250" s="4"/>
      <c r="F250" s="4"/>
      <c r="G250" s="61"/>
    </row>
    <row r="251" spans="1:7" ht="15.75">
      <c r="A251" s="4"/>
      <c r="B251" s="4"/>
      <c r="C251" s="4"/>
      <c r="D251" s="4"/>
      <c r="E251" s="4"/>
      <c r="F251" s="4"/>
      <c r="G251" s="61"/>
    </row>
    <row r="252" spans="1:7" ht="15.75">
      <c r="A252" s="4"/>
      <c r="B252" s="4"/>
      <c r="C252" s="4"/>
      <c r="D252" s="4"/>
      <c r="E252" s="4"/>
      <c r="F252" s="4"/>
      <c r="G252" s="61"/>
    </row>
    <row r="253" spans="1:7" ht="15.75">
      <c r="A253" s="4"/>
      <c r="B253" s="4"/>
      <c r="C253" s="4"/>
      <c r="D253" s="4"/>
      <c r="E253" s="4"/>
      <c r="F253" s="4"/>
      <c r="G253" s="61"/>
    </row>
    <row r="254" spans="1:7" ht="15.75">
      <c r="A254" s="4"/>
      <c r="B254" s="4"/>
      <c r="C254" s="4"/>
      <c r="D254" s="4"/>
      <c r="E254" s="4"/>
      <c r="F254" s="4"/>
      <c r="G254" s="61"/>
    </row>
    <row r="255" spans="1:7" ht="15.75">
      <c r="A255" s="4"/>
      <c r="B255" s="4"/>
      <c r="C255" s="4"/>
      <c r="D255" s="4"/>
      <c r="E255" s="4"/>
      <c r="F255" s="4"/>
      <c r="G255" s="61"/>
    </row>
    <row r="256" spans="1:7" ht="15.75">
      <c r="A256" s="4"/>
      <c r="B256" s="4"/>
      <c r="C256" s="4"/>
      <c r="D256" s="4"/>
      <c r="E256" s="4"/>
      <c r="F256" s="4"/>
      <c r="G256" s="61"/>
    </row>
    <row r="257" spans="1:7" ht="15.75">
      <c r="A257" s="4"/>
      <c r="B257" s="4"/>
      <c r="C257" s="4"/>
      <c r="D257" s="4"/>
      <c r="E257" s="4"/>
      <c r="F257" s="4"/>
      <c r="G257" s="61"/>
    </row>
    <row r="258" spans="1:7" ht="15.75">
      <c r="A258" s="4"/>
      <c r="B258" s="4"/>
      <c r="C258" s="4"/>
      <c r="D258" s="4"/>
      <c r="E258" s="4"/>
      <c r="F258" s="4"/>
      <c r="G258" s="61"/>
    </row>
    <row r="259" spans="1:7" ht="15.75">
      <c r="A259" s="4"/>
      <c r="B259" s="4"/>
      <c r="C259" s="4"/>
      <c r="D259" s="4"/>
      <c r="E259" s="4"/>
      <c r="F259" s="4"/>
      <c r="G259" s="61"/>
    </row>
    <row r="260" spans="1:7" ht="15.75">
      <c r="A260" s="4"/>
      <c r="B260" s="4"/>
      <c r="C260" s="4"/>
      <c r="D260" s="4"/>
      <c r="E260" s="4"/>
      <c r="F260" s="4"/>
      <c r="G260" s="61"/>
    </row>
    <row r="261" ht="15.75">
      <c r="G261" s="6"/>
    </row>
    <row r="262" ht="15.75">
      <c r="G262" s="6"/>
    </row>
    <row r="263" ht="15.75">
      <c r="G263" s="6"/>
    </row>
    <row r="264" ht="15.75">
      <c r="G264" s="6"/>
    </row>
    <row r="265" ht="15.75">
      <c r="G265" s="6"/>
    </row>
    <row r="266" ht="15.75">
      <c r="G266" s="6"/>
    </row>
    <row r="267" ht="15.75">
      <c r="G267" s="6"/>
    </row>
    <row r="268" ht="15.75">
      <c r="G268" s="6"/>
    </row>
    <row r="269" ht="15.75">
      <c r="G269" s="6"/>
    </row>
    <row r="270" ht="15.75">
      <c r="G270" s="6"/>
    </row>
    <row r="271" ht="15.75">
      <c r="G271" s="6"/>
    </row>
    <row r="272" ht="15.75">
      <c r="G272" s="6"/>
    </row>
    <row r="273" ht="15.75">
      <c r="G273" s="6"/>
    </row>
    <row r="274" ht="15.75">
      <c r="G274" s="6"/>
    </row>
    <row r="275" ht="15.75">
      <c r="G275" s="6"/>
    </row>
    <row r="276" ht="15.75">
      <c r="G276" s="6"/>
    </row>
    <row r="277" ht="15.75">
      <c r="G277" s="6"/>
    </row>
    <row r="278" ht="15.75">
      <c r="G278" s="6"/>
    </row>
    <row r="279" ht="15.75">
      <c r="G279" s="6"/>
    </row>
    <row r="280" ht="15.75">
      <c r="G280" s="6"/>
    </row>
    <row r="281" ht="15.75">
      <c r="G281" s="6"/>
    </row>
    <row r="282" ht="15.75">
      <c r="G282" s="6"/>
    </row>
    <row r="283" ht="15.75">
      <c r="G283" s="6"/>
    </row>
    <row r="284" ht="15.75">
      <c r="G284" s="6"/>
    </row>
    <row r="285" ht="15.75">
      <c r="G285" s="6"/>
    </row>
    <row r="286" ht="15.75">
      <c r="G286" s="6"/>
    </row>
    <row r="287" ht="15.75">
      <c r="G287" s="6"/>
    </row>
    <row r="288" ht="15.75">
      <c r="G288" s="6"/>
    </row>
    <row r="289" ht="15.75">
      <c r="G289" s="6"/>
    </row>
    <row r="290" ht="15.75">
      <c r="G290" s="6"/>
    </row>
    <row r="291" ht="15.75">
      <c r="G291" s="6"/>
    </row>
    <row r="292" ht="15.75">
      <c r="G292" s="6"/>
    </row>
    <row r="293" ht="15.75">
      <c r="G293" s="6"/>
    </row>
    <row r="294" ht="15.75">
      <c r="G294" s="6"/>
    </row>
    <row r="295" ht="15.75">
      <c r="G295" s="6"/>
    </row>
    <row r="296" ht="15.75">
      <c r="G296" s="6"/>
    </row>
    <row r="297" ht="15.75">
      <c r="G297" s="6"/>
    </row>
    <row r="298" ht="15.75">
      <c r="G298" s="6"/>
    </row>
    <row r="299" ht="15.75">
      <c r="G299" s="6"/>
    </row>
    <row r="300" ht="15.75">
      <c r="G300" s="6"/>
    </row>
    <row r="301" ht="15.75">
      <c r="G301" s="6"/>
    </row>
    <row r="302" ht="15.75">
      <c r="G302" s="6"/>
    </row>
    <row r="303" ht="15.75">
      <c r="G303" s="6"/>
    </row>
    <row r="304" ht="15.75">
      <c r="G304" s="6"/>
    </row>
    <row r="305" ht="15.75">
      <c r="G305" s="6"/>
    </row>
    <row r="306" ht="15.75">
      <c r="G306" s="6"/>
    </row>
    <row r="307" ht="15.75">
      <c r="G307" s="6"/>
    </row>
    <row r="308" ht="15.75">
      <c r="G308" s="6"/>
    </row>
    <row r="309" ht="15.75">
      <c r="G309" s="6"/>
    </row>
    <row r="310" ht="15.75">
      <c r="G310" s="6"/>
    </row>
    <row r="311" ht="15.75">
      <c r="G311" s="6"/>
    </row>
    <row r="312" ht="15.75">
      <c r="G312" s="6"/>
    </row>
    <row r="313" ht="15.75">
      <c r="G313" s="6"/>
    </row>
    <row r="314" ht="15.75">
      <c r="G314" s="6"/>
    </row>
    <row r="315" ht="15.75">
      <c r="G315" s="6"/>
    </row>
    <row r="316" ht="15.75">
      <c r="G316" s="6"/>
    </row>
    <row r="317" ht="15.75">
      <c r="G317" s="6"/>
    </row>
    <row r="318" ht="15.75">
      <c r="G318" s="6"/>
    </row>
    <row r="319" ht="15.75">
      <c r="G319" s="6"/>
    </row>
    <row r="320" ht="15.75">
      <c r="G320" s="6"/>
    </row>
    <row r="321" ht="15.75">
      <c r="G321" s="6"/>
    </row>
    <row r="322" ht="15.75">
      <c r="G322" s="6"/>
    </row>
    <row r="323" ht="15.75">
      <c r="G323" s="6"/>
    </row>
    <row r="324" ht="15.75">
      <c r="G324" s="6"/>
    </row>
    <row r="325" ht="15.75">
      <c r="G325" s="6"/>
    </row>
    <row r="326" ht="15.75">
      <c r="G326" s="6"/>
    </row>
    <row r="327" ht="15.75">
      <c r="G327" s="6"/>
    </row>
    <row r="328" ht="15.75">
      <c r="G328" s="6"/>
    </row>
    <row r="329" ht="15.75">
      <c r="G329" s="6"/>
    </row>
    <row r="330" ht="15.75">
      <c r="G330" s="6"/>
    </row>
    <row r="331" ht="15.75">
      <c r="G331" s="6"/>
    </row>
    <row r="332" ht="15.75">
      <c r="G332" s="6"/>
    </row>
    <row r="333" ht="15.75">
      <c r="G333" s="6"/>
    </row>
    <row r="334" ht="15.75">
      <c r="G334" s="6"/>
    </row>
    <row r="335" ht="15.75">
      <c r="G335" s="6"/>
    </row>
    <row r="336" ht="15.75">
      <c r="G336" s="6"/>
    </row>
    <row r="337" ht="15.75">
      <c r="G337" s="6"/>
    </row>
    <row r="338" ht="15.75">
      <c r="G338" s="6"/>
    </row>
    <row r="339" ht="15.75">
      <c r="G339" s="6"/>
    </row>
    <row r="340" ht="15.75">
      <c r="G340" s="6"/>
    </row>
    <row r="341" ht="15.75">
      <c r="G341" s="6"/>
    </row>
    <row r="342" ht="15.75">
      <c r="G342" s="6"/>
    </row>
    <row r="343" ht="15.75">
      <c r="G343" s="6"/>
    </row>
    <row r="344" ht="15.75">
      <c r="G344" s="6"/>
    </row>
    <row r="345" ht="15.75">
      <c r="G345" s="6"/>
    </row>
    <row r="346" ht="15.75">
      <c r="G346" s="6"/>
    </row>
    <row r="347" ht="15.75">
      <c r="G347" s="6"/>
    </row>
    <row r="348" ht="15.75">
      <c r="G348" s="6"/>
    </row>
    <row r="349" ht="15.75">
      <c r="G349" s="6"/>
    </row>
    <row r="350" ht="15.75">
      <c r="G350" s="6"/>
    </row>
    <row r="351" ht="15.75">
      <c r="G351" s="6"/>
    </row>
    <row r="352" ht="15.75">
      <c r="G352" s="6"/>
    </row>
    <row r="353" ht="15.75">
      <c r="G353" s="6"/>
    </row>
    <row r="354" ht="15.75">
      <c r="G354" s="6"/>
    </row>
    <row r="355" ht="15.75">
      <c r="G355" s="6"/>
    </row>
    <row r="356" ht="15.75">
      <c r="G356" s="6"/>
    </row>
    <row r="357" ht="15.75">
      <c r="G357" s="6"/>
    </row>
    <row r="358" ht="15.75">
      <c r="G358" s="6"/>
    </row>
    <row r="359" ht="15.75">
      <c r="G359" s="6"/>
    </row>
    <row r="360" ht="15.75">
      <c r="G360" s="6"/>
    </row>
    <row r="361" ht="15.75">
      <c r="G361" s="6"/>
    </row>
    <row r="362" ht="15.75">
      <c r="G362" s="6"/>
    </row>
    <row r="363" ht="15.75">
      <c r="G363" s="6"/>
    </row>
    <row r="364" ht="15.75">
      <c r="G364" s="6"/>
    </row>
    <row r="365" ht="15.75">
      <c r="G365" s="6"/>
    </row>
    <row r="366" ht="15.75">
      <c r="G366" s="6"/>
    </row>
    <row r="367" ht="15.75">
      <c r="G367" s="6"/>
    </row>
    <row r="368" ht="15.75">
      <c r="G368" s="6"/>
    </row>
    <row r="369" ht="15.75">
      <c r="G369" s="6"/>
    </row>
    <row r="370" ht="15.75">
      <c r="G370" s="6"/>
    </row>
    <row r="371" ht="15.75">
      <c r="G371" s="6"/>
    </row>
    <row r="372" ht="15.75">
      <c r="G372" s="6"/>
    </row>
    <row r="373" ht="15.75">
      <c r="G373" s="6"/>
    </row>
    <row r="374" ht="15.75">
      <c r="G374" s="6"/>
    </row>
    <row r="375" ht="15.75">
      <c r="G375" s="6"/>
    </row>
    <row r="376" ht="15.75">
      <c r="G376" s="6"/>
    </row>
    <row r="377" ht="15.75">
      <c r="G377" s="6"/>
    </row>
    <row r="378" ht="15.75">
      <c r="G378" s="6"/>
    </row>
    <row r="379" ht="15.75">
      <c r="G379" s="6"/>
    </row>
    <row r="380" ht="15.75">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7"/>
    </row>
  </sheetData>
  <sheetProtection/>
  <mergeCells count="3">
    <mergeCell ref="A4:G4"/>
    <mergeCell ref="D2:G2"/>
    <mergeCell ref="D3:G3"/>
  </mergeCells>
  <printOptions horizontalCentered="1"/>
  <pageMargins left="0.5905511811023623" right="0.3937007874015748" top="0.5905511811023623" bottom="0.3937007874015748" header="0.5118110236220472" footer="0.5118110236220472"/>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Шляхтина</cp:lastModifiedBy>
  <cp:lastPrinted>2013-06-25T02:39:14Z</cp:lastPrinted>
  <dcterms:created xsi:type="dcterms:W3CDTF">1996-10-08T23:32:33Z</dcterms:created>
  <dcterms:modified xsi:type="dcterms:W3CDTF">2013-07-03T04:25:25Z</dcterms:modified>
  <cp:category/>
  <cp:version/>
  <cp:contentType/>
  <cp:contentStatus/>
</cp:coreProperties>
</file>